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ta_bugajny\Desktop\BETTY\_REJESTR WYBORCÓW - Meldunki kwartalne\Rej wyb 2026\"/>
    </mc:Choice>
  </mc:AlternateContent>
  <xr:revisionPtr revIDLastSave="0" documentId="8_{27B8D7F4-B3BA-4695-B57D-521060FB2B38}" xr6:coauthVersionLast="47" xr6:coauthVersionMax="47" xr10:uidLastSave="{00000000-0000-0000-0000-000000000000}"/>
  <bookViews>
    <workbookView xWindow="2966" yWindow="1877" windowWidth="28491" windowHeight="16397" xr2:uid="{E183EBCC-8125-42DD-B062-283BB79F4F26}"/>
  </bookViews>
  <sheets>
    <sheet name="rejestr_wyborcow_2026_kw_2_2026" sheetId="1" r:id="rId1"/>
  </sheets>
  <definedNames>
    <definedName name="_xlnm.Print_Area" localSheetId="0">rejestr_wyborcow_2026_kw_2_2026!$A$1:$K$75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2" i="1"/>
  <c r="A24" i="1"/>
  <c r="A25" i="1"/>
  <c r="A26" i="1"/>
  <c r="A27" i="1"/>
  <c r="A28" i="1"/>
  <c r="A29" i="1"/>
  <c r="A30" i="1"/>
  <c r="A32" i="1"/>
  <c r="A33" i="1"/>
  <c r="A34" i="1"/>
  <c r="A35" i="1"/>
  <c r="A36" i="1"/>
  <c r="A37" i="1"/>
  <c r="A39" i="1"/>
  <c r="A40" i="1"/>
  <c r="A41" i="1"/>
  <c r="A42" i="1"/>
  <c r="A43" i="1"/>
  <c r="A44" i="1"/>
  <c r="A45" i="1"/>
  <c r="A46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2" i="1"/>
  <c r="A63" i="1"/>
  <c r="A64" i="1"/>
  <c r="A65" i="1"/>
  <c r="A66" i="1"/>
  <c r="A68" i="1"/>
  <c r="A69" i="1"/>
  <c r="A70" i="1"/>
  <c r="A71" i="1"/>
  <c r="A72" i="1"/>
  <c r="A74" i="1"/>
</calcChain>
</file>

<file path=xl/sharedStrings.xml><?xml version="1.0" encoding="utf-8"?>
<sst xmlns="http://schemas.openxmlformats.org/spreadsheetml/2006/main" count="84" uniqueCount="84">
  <si>
    <t>Kod TERYT</t>
  </si>
  <si>
    <t>Gmina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</si>
  <si>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</si>
  <si>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</si>
  <si>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</si>
  <si>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</si>
  <si>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</si>
  <si>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</si>
  <si>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</si>
  <si>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</si>
  <si>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</si>
  <si>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białobrzeski</t>
  </si>
  <si>
    <t>gm. Białobrzegi</t>
  </si>
  <si>
    <t>gm. Promna</t>
  </si>
  <si>
    <t>gm. Radzanów</t>
  </si>
  <si>
    <t>gm. Stara Błotnica</t>
  </si>
  <si>
    <t>gm. Stromiec</t>
  </si>
  <si>
    <t>gm. Wyśmierzyce</t>
  </si>
  <si>
    <t>Powiat grójecki</t>
  </si>
  <si>
    <t>gm. Belsk Duży</t>
  </si>
  <si>
    <t>gm. Błędów</t>
  </si>
  <si>
    <t>gm. Chynów</t>
  </si>
  <si>
    <t>gm. Goszczyn</t>
  </si>
  <si>
    <t>gm. Grójec</t>
  </si>
  <si>
    <t>gm. Jasieniec</t>
  </si>
  <si>
    <t>gm. Mogielnica</t>
  </si>
  <si>
    <t>gm. Nowe Miasto nad Pilicą</t>
  </si>
  <si>
    <t>gm. Pniewy</t>
  </si>
  <si>
    <t>gm. Warka</t>
  </si>
  <si>
    <t>Powiat kozienicki</t>
  </si>
  <si>
    <t>gm. Garbatka-Letnisko</t>
  </si>
  <si>
    <t>gm. Głowaczów</t>
  </si>
  <si>
    <t>gm. Gniewoszów</t>
  </si>
  <si>
    <t>gm. Grabów nad Pilicą</t>
  </si>
  <si>
    <t>gm. Kozienice</t>
  </si>
  <si>
    <t>gm. Magnuszew</t>
  </si>
  <si>
    <t>gm. Sieciechów</t>
  </si>
  <si>
    <t>Powiat lipski</t>
  </si>
  <si>
    <t>gm. Chotcza</t>
  </si>
  <si>
    <t>gm. Ciepielów</t>
  </si>
  <si>
    <t>gm. Lipsko</t>
  </si>
  <si>
    <t>gm. Rzeczniów</t>
  </si>
  <si>
    <t>gm. Sienno</t>
  </si>
  <si>
    <t>gm. Solec nad Wisłą</t>
  </si>
  <si>
    <t>Powiat przysuski</t>
  </si>
  <si>
    <t>gm. Borkowice</t>
  </si>
  <si>
    <t>gm. Gielniów</t>
  </si>
  <si>
    <t>gm. Klwów</t>
  </si>
  <si>
    <t>gm. Odrzywół</t>
  </si>
  <si>
    <t>gm. Potworów</t>
  </si>
  <si>
    <t>gm. Przysucha</t>
  </si>
  <si>
    <t>gm. Rusinów</t>
  </si>
  <si>
    <t>gm. Wieniawa</t>
  </si>
  <si>
    <t>Powiat radomski</t>
  </si>
  <si>
    <t>m. Pionki</t>
  </si>
  <si>
    <t>gm. Gózd</t>
  </si>
  <si>
    <t>gm. Iłża</t>
  </si>
  <si>
    <t>gm. Jastrzębia</t>
  </si>
  <si>
    <t>gm. Jedlińsk</t>
  </si>
  <si>
    <t>gm. Jedlnia-Letnisko</t>
  </si>
  <si>
    <t>gm. Kowala</t>
  </si>
  <si>
    <t>gm. Pionki</t>
  </si>
  <si>
    <t>gm. Przytyk</t>
  </si>
  <si>
    <t>gm. Skaryszew</t>
  </si>
  <si>
    <t>gm. Wierzbica</t>
  </si>
  <si>
    <t>gm. Wolanów</t>
  </si>
  <si>
    <t>gm. Zakrzew</t>
  </si>
  <si>
    <t>Powiat szydłowiecki</t>
  </si>
  <si>
    <t>gm. Chlewiska</t>
  </si>
  <si>
    <t>gm. Jastrząb</t>
  </si>
  <si>
    <t>gm. Mirów</t>
  </si>
  <si>
    <t>gm. Orońsko</t>
  </si>
  <si>
    <t>gm. Szydłowiec</t>
  </si>
  <si>
    <t>Powiat zwoleński</t>
  </si>
  <si>
    <t>gm. Kazanów</t>
  </si>
  <si>
    <t>gm. Policzna</t>
  </si>
  <si>
    <t>gm. Przyłęk</t>
  </si>
  <si>
    <t>gm. Tczów</t>
  </si>
  <si>
    <t>gm. Zwoleń</t>
  </si>
  <si>
    <t>Miasto na prawach powiatu</t>
  </si>
  <si>
    <t>m. Radom</t>
  </si>
  <si>
    <t>Suma</t>
  </si>
  <si>
    <t>Delegatura w Radomiu</t>
  </si>
  <si>
    <t>stan rejestru wyborców na dzień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</si>
</sst>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/>
    <xf numFmtId="0" fontId="19" fillId="0" borderId="10" xfId="0" applyFont="1" applyBorder="1"/>
    <xf numFmtId="0" fontId="20" fillId="0" borderId="10" xfId="0" applyFon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473F-167A-4EF1-9F65-8816631D3B29}">
  <sheetPr>
    <pageSetUpPr fitToPage="1"/>
  </sheetPr>
  <dimension ref="A1:L75"/>
  <sheetViews>
    <sheetView tabSelected="1" workbookViewId="0">
      <selection sqref="A1:K75"/>
    </sheetView>
  </sheetViews>
  <sheetFormatPr defaultRowHeight="14.6" x14ac:dyDescent="0.4"/>
  <cols>
    <col min="1" max="1" width="24.23046875" style="2" bestFit="1" customWidth="1"/>
    <col min="2" max="2" width="23.921875" style="2" bestFit="1" customWidth="1"/>
    <col min="3" max="3" width="17.53515625" style="2" bestFit="1" customWidth="1"/>
    <col min="4" max="4" width="21.84375" style="2" bestFit="1" customWidth="1"/>
    <col min="5" max="11" width="30.15234375" style="2" customWidth="1"/>
  </cols>
  <sheetData>
    <row r="1" spans="1:12" s="2" customFormat="1" ht="12.9" x14ac:dyDescent="0.35">
      <c r="A1" s="1"/>
      <c r="B1" s="1"/>
    </row>
    <row r="2" spans="1:12" s="2" customFormat="1" x14ac:dyDescent="0.4">
      <c r="A2" s="3" t="s">
        <v>82</v>
      </c>
      <c r="B2" s="4" t="s">
        <v>83</v>
      </c>
      <c r="L2" s="3"/>
    </row>
    <row r="3" spans="1:12" s="2" customFormat="1" ht="12.9" x14ac:dyDescent="0.35">
      <c r="A3" s="1"/>
      <c r="B3" s="1"/>
    </row>
    <row r="4" spans="1:12" ht="58.3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2" x14ac:dyDescent="0.4">
      <c r="A5" s="6" t="s">
        <v>11</v>
      </c>
      <c r="B5" s="6"/>
      <c r="C5" s="6">
        <v>32626</v>
      </c>
      <c r="D5" s="6">
        <v>26139</v>
      </c>
      <c r="E5" s="6">
        <v>25815</v>
      </c>
      <c r="F5" s="6">
        <v>324</v>
      </c>
      <c r="G5" s="6">
        <v>1</v>
      </c>
      <c r="H5" s="6">
        <v>0</v>
      </c>
      <c r="I5" s="6">
        <v>57</v>
      </c>
      <c r="J5" s="6">
        <v>0</v>
      </c>
      <c r="K5" s="6">
        <v>0</v>
      </c>
    </row>
    <row r="6" spans="1:12" x14ac:dyDescent="0.4">
      <c r="A6" s="7" t="str">
        <f>"140101"</f>
        <v>140101</v>
      </c>
      <c r="B6" s="7" t="s">
        <v>12</v>
      </c>
      <c r="C6" s="7">
        <v>9622</v>
      </c>
      <c r="D6" s="7">
        <v>7825</v>
      </c>
      <c r="E6" s="7">
        <v>7755</v>
      </c>
      <c r="F6" s="7">
        <v>70</v>
      </c>
      <c r="G6" s="7">
        <v>1</v>
      </c>
      <c r="H6" s="7">
        <v>0</v>
      </c>
      <c r="I6" s="7">
        <v>14</v>
      </c>
      <c r="J6" s="7">
        <v>0</v>
      </c>
      <c r="K6" s="7">
        <v>0</v>
      </c>
    </row>
    <row r="7" spans="1:12" x14ac:dyDescent="0.4">
      <c r="A7" s="7" t="str">
        <f>"140102"</f>
        <v>140102</v>
      </c>
      <c r="B7" s="7" t="s">
        <v>13</v>
      </c>
      <c r="C7" s="7">
        <v>5500</v>
      </c>
      <c r="D7" s="7">
        <v>4411</v>
      </c>
      <c r="E7" s="7">
        <v>4346</v>
      </c>
      <c r="F7" s="7">
        <v>65</v>
      </c>
      <c r="G7" s="7">
        <v>0</v>
      </c>
      <c r="H7" s="7">
        <v>0</v>
      </c>
      <c r="I7" s="7">
        <v>5</v>
      </c>
      <c r="J7" s="7">
        <v>0</v>
      </c>
      <c r="K7" s="7">
        <v>0</v>
      </c>
    </row>
    <row r="8" spans="1:12" x14ac:dyDescent="0.4">
      <c r="A8" s="7" t="str">
        <f>"140103"</f>
        <v>140103</v>
      </c>
      <c r="B8" s="7" t="s">
        <v>14</v>
      </c>
      <c r="C8" s="7">
        <v>3794</v>
      </c>
      <c r="D8" s="7">
        <v>3036</v>
      </c>
      <c r="E8" s="7">
        <v>2997</v>
      </c>
      <c r="F8" s="7">
        <v>39</v>
      </c>
      <c r="G8" s="7">
        <v>0</v>
      </c>
      <c r="H8" s="7">
        <v>0</v>
      </c>
      <c r="I8" s="7">
        <v>7</v>
      </c>
      <c r="J8" s="7">
        <v>0</v>
      </c>
      <c r="K8" s="7">
        <v>0</v>
      </c>
    </row>
    <row r="9" spans="1:12" x14ac:dyDescent="0.4">
      <c r="A9" s="7" t="str">
        <f>"140104"</f>
        <v>140104</v>
      </c>
      <c r="B9" s="7" t="s">
        <v>15</v>
      </c>
      <c r="C9" s="7">
        <v>5523</v>
      </c>
      <c r="D9" s="7">
        <v>4264</v>
      </c>
      <c r="E9" s="7">
        <v>4207</v>
      </c>
      <c r="F9" s="7">
        <v>57</v>
      </c>
      <c r="G9" s="7">
        <v>0</v>
      </c>
      <c r="H9" s="7">
        <v>0</v>
      </c>
      <c r="I9" s="7">
        <v>3</v>
      </c>
      <c r="J9" s="7">
        <v>0</v>
      </c>
      <c r="K9" s="7">
        <v>0</v>
      </c>
    </row>
    <row r="10" spans="1:12" x14ac:dyDescent="0.4">
      <c r="A10" s="7" t="str">
        <f>"140105"</f>
        <v>140105</v>
      </c>
      <c r="B10" s="7" t="s">
        <v>16</v>
      </c>
      <c r="C10" s="7">
        <v>5422</v>
      </c>
      <c r="D10" s="7">
        <v>4349</v>
      </c>
      <c r="E10" s="7">
        <v>4309</v>
      </c>
      <c r="F10" s="7">
        <v>40</v>
      </c>
      <c r="G10" s="7">
        <v>0</v>
      </c>
      <c r="H10" s="7">
        <v>0</v>
      </c>
      <c r="I10" s="7">
        <v>24</v>
      </c>
      <c r="J10" s="7">
        <v>0</v>
      </c>
      <c r="K10" s="7">
        <v>0</v>
      </c>
    </row>
    <row r="11" spans="1:12" x14ac:dyDescent="0.4">
      <c r="A11" s="7" t="str">
        <f>"140106"</f>
        <v>140106</v>
      </c>
      <c r="B11" s="7" t="s">
        <v>17</v>
      </c>
      <c r="C11" s="7">
        <v>2765</v>
      </c>
      <c r="D11" s="7">
        <v>2254</v>
      </c>
      <c r="E11" s="7">
        <v>2201</v>
      </c>
      <c r="F11" s="7">
        <v>53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</row>
    <row r="12" spans="1:12" x14ac:dyDescent="0.4">
      <c r="A12" s="6" t="s">
        <v>18</v>
      </c>
      <c r="B12" s="6"/>
      <c r="C12" s="6">
        <v>94124</v>
      </c>
      <c r="D12" s="6">
        <v>76425</v>
      </c>
      <c r="E12" s="6">
        <v>74570</v>
      </c>
      <c r="F12" s="6">
        <v>1855</v>
      </c>
      <c r="G12" s="6">
        <v>6</v>
      </c>
      <c r="H12" s="6">
        <v>1</v>
      </c>
      <c r="I12" s="6">
        <v>189</v>
      </c>
      <c r="J12" s="6">
        <v>0</v>
      </c>
      <c r="K12" s="6">
        <v>0</v>
      </c>
    </row>
    <row r="13" spans="1:12" x14ac:dyDescent="0.4">
      <c r="A13" s="7" t="str">
        <f>"140601"</f>
        <v>140601</v>
      </c>
      <c r="B13" s="7" t="s">
        <v>19</v>
      </c>
      <c r="C13" s="7">
        <v>6138</v>
      </c>
      <c r="D13" s="7">
        <v>5065</v>
      </c>
      <c r="E13" s="7">
        <v>5009</v>
      </c>
      <c r="F13" s="7">
        <v>56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</row>
    <row r="14" spans="1:12" x14ac:dyDescent="0.4">
      <c r="A14" s="7" t="str">
        <f>"140602"</f>
        <v>140602</v>
      </c>
      <c r="B14" s="7" t="s">
        <v>20</v>
      </c>
      <c r="C14" s="7">
        <v>7097</v>
      </c>
      <c r="D14" s="7">
        <v>5839</v>
      </c>
      <c r="E14" s="7">
        <v>5782</v>
      </c>
      <c r="F14" s="7">
        <v>57</v>
      </c>
      <c r="G14" s="7">
        <v>0</v>
      </c>
      <c r="H14" s="7">
        <v>0</v>
      </c>
      <c r="I14" s="7">
        <v>7</v>
      </c>
      <c r="J14" s="7">
        <v>0</v>
      </c>
      <c r="K14" s="7">
        <v>0</v>
      </c>
    </row>
    <row r="15" spans="1:12" x14ac:dyDescent="0.4">
      <c r="A15" s="7" t="str">
        <f>"140603"</f>
        <v>140603</v>
      </c>
      <c r="B15" s="7" t="s">
        <v>21</v>
      </c>
      <c r="C15" s="7">
        <v>9938</v>
      </c>
      <c r="D15" s="7">
        <v>7968</v>
      </c>
      <c r="E15" s="7">
        <v>7580</v>
      </c>
      <c r="F15" s="7">
        <v>388</v>
      </c>
      <c r="G15" s="7">
        <v>1</v>
      </c>
      <c r="H15" s="7">
        <v>0</v>
      </c>
      <c r="I15" s="7">
        <v>19</v>
      </c>
      <c r="J15" s="7">
        <v>0</v>
      </c>
      <c r="K15" s="7">
        <v>0</v>
      </c>
    </row>
    <row r="16" spans="1:12" x14ac:dyDescent="0.4">
      <c r="A16" s="7" t="str">
        <f>"140604"</f>
        <v>140604</v>
      </c>
      <c r="B16" s="7" t="s">
        <v>22</v>
      </c>
      <c r="C16" s="7">
        <v>2907</v>
      </c>
      <c r="D16" s="7">
        <v>2342</v>
      </c>
      <c r="E16" s="7">
        <v>2228</v>
      </c>
      <c r="F16" s="7">
        <v>114</v>
      </c>
      <c r="G16" s="7">
        <v>0</v>
      </c>
      <c r="H16" s="7">
        <v>1</v>
      </c>
      <c r="I16" s="7">
        <v>7</v>
      </c>
      <c r="J16" s="7">
        <v>0</v>
      </c>
      <c r="K16" s="7">
        <v>0</v>
      </c>
    </row>
    <row r="17" spans="1:11" x14ac:dyDescent="0.4">
      <c r="A17" s="7" t="str">
        <f>"140605"</f>
        <v>140605</v>
      </c>
      <c r="B17" s="7" t="s">
        <v>23</v>
      </c>
      <c r="C17" s="7">
        <v>24257</v>
      </c>
      <c r="D17" s="7">
        <v>19589</v>
      </c>
      <c r="E17" s="7">
        <v>19166</v>
      </c>
      <c r="F17" s="7">
        <v>423</v>
      </c>
      <c r="G17" s="7">
        <v>4</v>
      </c>
      <c r="H17" s="7">
        <v>0</v>
      </c>
      <c r="I17" s="7">
        <v>42</v>
      </c>
      <c r="J17" s="7">
        <v>0</v>
      </c>
      <c r="K17" s="7">
        <v>0</v>
      </c>
    </row>
    <row r="18" spans="1:11" x14ac:dyDescent="0.4">
      <c r="A18" s="7" t="str">
        <f>"140606"</f>
        <v>140606</v>
      </c>
      <c r="B18" s="7" t="s">
        <v>24</v>
      </c>
      <c r="C18" s="7">
        <v>5244</v>
      </c>
      <c r="D18" s="7">
        <v>4217</v>
      </c>
      <c r="E18" s="7">
        <v>4140</v>
      </c>
      <c r="F18" s="7">
        <v>77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</row>
    <row r="19" spans="1:11" x14ac:dyDescent="0.4">
      <c r="A19" s="7" t="str">
        <f>"140607"</f>
        <v>140607</v>
      </c>
      <c r="B19" s="7" t="s">
        <v>25</v>
      </c>
      <c r="C19" s="7">
        <v>8265</v>
      </c>
      <c r="D19" s="7">
        <v>6867</v>
      </c>
      <c r="E19" s="7">
        <v>6638</v>
      </c>
      <c r="F19" s="7">
        <v>229</v>
      </c>
      <c r="G19" s="7">
        <v>0</v>
      </c>
      <c r="H19" s="7">
        <v>0</v>
      </c>
      <c r="I19" s="7">
        <v>10</v>
      </c>
      <c r="J19" s="7">
        <v>0</v>
      </c>
      <c r="K19" s="7">
        <v>0</v>
      </c>
    </row>
    <row r="20" spans="1:11" x14ac:dyDescent="0.4">
      <c r="A20" s="7" t="str">
        <f>"140608"</f>
        <v>140608</v>
      </c>
      <c r="B20" s="7" t="s">
        <v>26</v>
      </c>
      <c r="C20" s="7">
        <v>7209</v>
      </c>
      <c r="D20" s="7">
        <v>5988</v>
      </c>
      <c r="E20" s="7">
        <v>5825</v>
      </c>
      <c r="F20" s="7">
        <v>163</v>
      </c>
      <c r="G20" s="7">
        <v>0</v>
      </c>
      <c r="H20" s="7">
        <v>0</v>
      </c>
      <c r="I20" s="7">
        <v>38</v>
      </c>
      <c r="J20" s="7">
        <v>0</v>
      </c>
      <c r="K20" s="7">
        <v>0</v>
      </c>
    </row>
    <row r="21" spans="1:11" x14ac:dyDescent="0.4">
      <c r="A21" s="7" t="str">
        <f>"140609"</f>
        <v>140609</v>
      </c>
      <c r="B21" s="7" t="s">
        <v>27</v>
      </c>
      <c r="C21" s="7">
        <v>4823</v>
      </c>
      <c r="D21" s="7">
        <v>3821</v>
      </c>
      <c r="E21" s="7">
        <v>3641</v>
      </c>
      <c r="F21" s="7">
        <v>180</v>
      </c>
      <c r="G21" s="7">
        <v>0</v>
      </c>
      <c r="H21" s="7">
        <v>0</v>
      </c>
      <c r="I21" s="7">
        <v>9</v>
      </c>
      <c r="J21" s="7">
        <v>0</v>
      </c>
      <c r="K21" s="7">
        <v>0</v>
      </c>
    </row>
    <row r="22" spans="1:11" x14ac:dyDescent="0.4">
      <c r="A22" s="7" t="str">
        <f>"140611"</f>
        <v>140611</v>
      </c>
      <c r="B22" s="7" t="s">
        <v>28</v>
      </c>
      <c r="C22" s="7">
        <v>18246</v>
      </c>
      <c r="D22" s="7">
        <v>14729</v>
      </c>
      <c r="E22" s="7">
        <v>14561</v>
      </c>
      <c r="F22" s="7">
        <v>168</v>
      </c>
      <c r="G22" s="7">
        <v>0</v>
      </c>
      <c r="H22" s="7">
        <v>0</v>
      </c>
      <c r="I22" s="7">
        <v>42</v>
      </c>
      <c r="J22" s="7">
        <v>0</v>
      </c>
      <c r="K22" s="7">
        <v>0</v>
      </c>
    </row>
    <row r="23" spans="1:11" x14ac:dyDescent="0.4">
      <c r="A23" s="6" t="s">
        <v>29</v>
      </c>
      <c r="B23" s="6"/>
      <c r="C23" s="6">
        <v>56845</v>
      </c>
      <c r="D23" s="6">
        <v>47082</v>
      </c>
      <c r="E23" s="6">
        <v>46072</v>
      </c>
      <c r="F23" s="6">
        <v>1010</v>
      </c>
      <c r="G23" s="6">
        <v>2</v>
      </c>
      <c r="H23" s="6">
        <v>0</v>
      </c>
      <c r="I23" s="6">
        <v>122</v>
      </c>
      <c r="J23" s="6">
        <v>0</v>
      </c>
      <c r="K23" s="6">
        <v>0</v>
      </c>
    </row>
    <row r="24" spans="1:11" x14ac:dyDescent="0.4">
      <c r="A24" s="7" t="str">
        <f>"140701"</f>
        <v>140701</v>
      </c>
      <c r="B24" s="7" t="s">
        <v>30</v>
      </c>
      <c r="C24" s="7">
        <v>4678</v>
      </c>
      <c r="D24" s="7">
        <v>3930</v>
      </c>
      <c r="E24" s="7">
        <v>3818</v>
      </c>
      <c r="F24" s="7">
        <v>112</v>
      </c>
      <c r="G24" s="7">
        <v>0</v>
      </c>
      <c r="H24" s="7">
        <v>0</v>
      </c>
      <c r="I24" s="7">
        <v>9</v>
      </c>
      <c r="J24" s="7">
        <v>0</v>
      </c>
      <c r="K24" s="7">
        <v>0</v>
      </c>
    </row>
    <row r="25" spans="1:11" x14ac:dyDescent="0.4">
      <c r="A25" s="7" t="str">
        <f>"140702"</f>
        <v>140702</v>
      </c>
      <c r="B25" s="7" t="s">
        <v>31</v>
      </c>
      <c r="C25" s="7">
        <v>6915</v>
      </c>
      <c r="D25" s="7">
        <v>5652</v>
      </c>
      <c r="E25" s="7">
        <v>5493</v>
      </c>
      <c r="F25" s="7">
        <v>159</v>
      </c>
      <c r="G25" s="7">
        <v>0</v>
      </c>
      <c r="H25" s="7">
        <v>0</v>
      </c>
      <c r="I25" s="7">
        <v>16</v>
      </c>
      <c r="J25" s="7">
        <v>0</v>
      </c>
      <c r="K25" s="7">
        <v>0</v>
      </c>
    </row>
    <row r="26" spans="1:11" x14ac:dyDescent="0.4">
      <c r="A26" s="7" t="str">
        <f>"140703"</f>
        <v>140703</v>
      </c>
      <c r="B26" s="7" t="s">
        <v>32</v>
      </c>
      <c r="C26" s="7">
        <v>3644</v>
      </c>
      <c r="D26" s="7">
        <v>2999</v>
      </c>
      <c r="E26" s="7">
        <v>2939</v>
      </c>
      <c r="F26" s="7">
        <v>60</v>
      </c>
      <c r="G26" s="7">
        <v>0</v>
      </c>
      <c r="H26" s="7">
        <v>0</v>
      </c>
      <c r="I26" s="7">
        <v>9</v>
      </c>
      <c r="J26" s="7">
        <v>0</v>
      </c>
      <c r="K26" s="7">
        <v>0</v>
      </c>
    </row>
    <row r="27" spans="1:11" x14ac:dyDescent="0.4">
      <c r="A27" s="7" t="str">
        <f>"140704"</f>
        <v>140704</v>
      </c>
      <c r="B27" s="7" t="s">
        <v>33</v>
      </c>
      <c r="C27" s="7">
        <v>4070</v>
      </c>
      <c r="D27" s="7">
        <v>3312</v>
      </c>
      <c r="E27" s="7">
        <v>3088</v>
      </c>
      <c r="F27" s="7">
        <v>224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</row>
    <row r="28" spans="1:11" x14ac:dyDescent="0.4">
      <c r="A28" s="7" t="str">
        <f>"140705"</f>
        <v>140705</v>
      </c>
      <c r="B28" s="7" t="s">
        <v>34</v>
      </c>
      <c r="C28" s="7">
        <v>27098</v>
      </c>
      <c r="D28" s="7">
        <v>22668</v>
      </c>
      <c r="E28" s="7">
        <v>22531</v>
      </c>
      <c r="F28" s="7">
        <v>137</v>
      </c>
      <c r="G28" s="7">
        <v>1</v>
      </c>
      <c r="H28" s="7">
        <v>0</v>
      </c>
      <c r="I28" s="7">
        <v>61</v>
      </c>
      <c r="J28" s="7">
        <v>0</v>
      </c>
      <c r="K28" s="7">
        <v>0</v>
      </c>
    </row>
    <row r="29" spans="1:11" x14ac:dyDescent="0.4">
      <c r="A29" s="7" t="str">
        <f>"140706"</f>
        <v>140706</v>
      </c>
      <c r="B29" s="7" t="s">
        <v>35</v>
      </c>
      <c r="C29" s="7">
        <v>6668</v>
      </c>
      <c r="D29" s="7">
        <v>5380</v>
      </c>
      <c r="E29" s="7">
        <v>5155</v>
      </c>
      <c r="F29" s="7">
        <v>225</v>
      </c>
      <c r="G29" s="7">
        <v>1</v>
      </c>
      <c r="H29" s="7">
        <v>0</v>
      </c>
      <c r="I29" s="7">
        <v>12</v>
      </c>
      <c r="J29" s="7">
        <v>0</v>
      </c>
      <c r="K29" s="7">
        <v>0</v>
      </c>
    </row>
    <row r="30" spans="1:11" x14ac:dyDescent="0.4">
      <c r="A30" s="7" t="str">
        <f>"140707"</f>
        <v>140707</v>
      </c>
      <c r="B30" s="7" t="s">
        <v>36</v>
      </c>
      <c r="C30" s="7">
        <v>3772</v>
      </c>
      <c r="D30" s="7">
        <v>3141</v>
      </c>
      <c r="E30" s="7">
        <v>3048</v>
      </c>
      <c r="F30" s="7">
        <v>93</v>
      </c>
      <c r="G30" s="7">
        <v>0</v>
      </c>
      <c r="H30" s="7">
        <v>0</v>
      </c>
      <c r="I30" s="7">
        <v>10</v>
      </c>
      <c r="J30" s="7">
        <v>0</v>
      </c>
      <c r="K30" s="7">
        <v>0</v>
      </c>
    </row>
    <row r="31" spans="1:11" x14ac:dyDescent="0.4">
      <c r="A31" s="6" t="s">
        <v>37</v>
      </c>
      <c r="B31" s="6"/>
      <c r="C31" s="6">
        <v>31763</v>
      </c>
      <c r="D31" s="6">
        <v>26460</v>
      </c>
      <c r="E31" s="6">
        <v>26179</v>
      </c>
      <c r="F31" s="6">
        <v>281</v>
      </c>
      <c r="G31" s="6">
        <v>0</v>
      </c>
      <c r="H31" s="6">
        <v>0</v>
      </c>
      <c r="I31" s="6">
        <v>95</v>
      </c>
      <c r="J31" s="6">
        <v>0</v>
      </c>
      <c r="K31" s="6">
        <v>0</v>
      </c>
    </row>
    <row r="32" spans="1:11" x14ac:dyDescent="0.4">
      <c r="A32" s="7" t="str">
        <f>"140901"</f>
        <v>140901</v>
      </c>
      <c r="B32" s="7" t="s">
        <v>38</v>
      </c>
      <c r="C32" s="7">
        <v>2232</v>
      </c>
      <c r="D32" s="7">
        <v>1862</v>
      </c>
      <c r="E32" s="7">
        <v>1830</v>
      </c>
      <c r="F32" s="7">
        <v>32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</row>
    <row r="33" spans="1:11" x14ac:dyDescent="0.4">
      <c r="A33" s="7" t="str">
        <f>"140902"</f>
        <v>140902</v>
      </c>
      <c r="B33" s="7" t="s">
        <v>39</v>
      </c>
      <c r="C33" s="7">
        <v>5330</v>
      </c>
      <c r="D33" s="7">
        <v>4362</v>
      </c>
      <c r="E33" s="7">
        <v>4331</v>
      </c>
      <c r="F33" s="7">
        <v>31</v>
      </c>
      <c r="G33" s="7">
        <v>0</v>
      </c>
      <c r="H33" s="7">
        <v>0</v>
      </c>
      <c r="I33" s="7">
        <v>10</v>
      </c>
      <c r="J33" s="7">
        <v>0</v>
      </c>
      <c r="K33" s="7">
        <v>0</v>
      </c>
    </row>
    <row r="34" spans="1:11" x14ac:dyDescent="0.4">
      <c r="A34" s="7" t="str">
        <f>"140903"</f>
        <v>140903</v>
      </c>
      <c r="B34" s="7" t="s">
        <v>40</v>
      </c>
      <c r="C34" s="7">
        <v>9985</v>
      </c>
      <c r="D34" s="7">
        <v>8437</v>
      </c>
      <c r="E34" s="7">
        <v>8365</v>
      </c>
      <c r="F34" s="7">
        <v>72</v>
      </c>
      <c r="G34" s="7">
        <v>0</v>
      </c>
      <c r="H34" s="7">
        <v>0</v>
      </c>
      <c r="I34" s="7">
        <v>51</v>
      </c>
      <c r="J34" s="7">
        <v>0</v>
      </c>
      <c r="K34" s="7">
        <v>0</v>
      </c>
    </row>
    <row r="35" spans="1:11" x14ac:dyDescent="0.4">
      <c r="A35" s="7" t="str">
        <f>"140904"</f>
        <v>140904</v>
      </c>
      <c r="B35" s="7" t="s">
        <v>41</v>
      </c>
      <c r="C35" s="7">
        <v>4106</v>
      </c>
      <c r="D35" s="7">
        <v>3381</v>
      </c>
      <c r="E35" s="7">
        <v>3357</v>
      </c>
      <c r="F35" s="7">
        <v>24</v>
      </c>
      <c r="G35" s="7">
        <v>0</v>
      </c>
      <c r="H35" s="7">
        <v>0</v>
      </c>
      <c r="I35" s="7">
        <v>16</v>
      </c>
      <c r="J35" s="7">
        <v>0</v>
      </c>
      <c r="K35" s="7">
        <v>0</v>
      </c>
    </row>
    <row r="36" spans="1:11" x14ac:dyDescent="0.4">
      <c r="A36" s="7" t="str">
        <f>"140905"</f>
        <v>140905</v>
      </c>
      <c r="B36" s="7" t="s">
        <v>42</v>
      </c>
      <c r="C36" s="7">
        <v>5484</v>
      </c>
      <c r="D36" s="7">
        <v>4540</v>
      </c>
      <c r="E36" s="7">
        <v>4485</v>
      </c>
      <c r="F36" s="7">
        <v>55</v>
      </c>
      <c r="G36" s="7">
        <v>0</v>
      </c>
      <c r="H36" s="7">
        <v>0</v>
      </c>
      <c r="I36" s="7">
        <v>9</v>
      </c>
      <c r="J36" s="7">
        <v>0</v>
      </c>
      <c r="K36" s="7">
        <v>0</v>
      </c>
    </row>
    <row r="37" spans="1:11" x14ac:dyDescent="0.4">
      <c r="A37" s="7" t="str">
        <f>"140906"</f>
        <v>140906</v>
      </c>
      <c r="B37" s="7" t="s">
        <v>43</v>
      </c>
      <c r="C37" s="7">
        <v>4626</v>
      </c>
      <c r="D37" s="7">
        <v>3878</v>
      </c>
      <c r="E37" s="7">
        <v>3811</v>
      </c>
      <c r="F37" s="7">
        <v>67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</row>
    <row r="38" spans="1:11" x14ac:dyDescent="0.4">
      <c r="A38" s="6" t="s">
        <v>44</v>
      </c>
      <c r="B38" s="6"/>
      <c r="C38" s="6">
        <v>39402</v>
      </c>
      <c r="D38" s="6">
        <v>32570</v>
      </c>
      <c r="E38" s="6">
        <v>31953</v>
      </c>
      <c r="F38" s="6">
        <v>616</v>
      </c>
      <c r="G38" s="6">
        <v>1</v>
      </c>
      <c r="H38" s="6">
        <v>0</v>
      </c>
      <c r="I38" s="6">
        <v>73</v>
      </c>
      <c r="J38" s="6">
        <v>0</v>
      </c>
      <c r="K38" s="6">
        <v>0</v>
      </c>
    </row>
    <row r="39" spans="1:11" x14ac:dyDescent="0.4">
      <c r="A39" s="7" t="str">
        <f>"142301"</f>
        <v>142301</v>
      </c>
      <c r="B39" s="7" t="s">
        <v>45</v>
      </c>
      <c r="C39" s="7">
        <v>4069</v>
      </c>
      <c r="D39" s="7">
        <v>3362</v>
      </c>
      <c r="E39" s="7">
        <v>3281</v>
      </c>
      <c r="F39" s="7">
        <v>80</v>
      </c>
      <c r="G39" s="7">
        <v>0</v>
      </c>
      <c r="H39" s="7">
        <v>0</v>
      </c>
      <c r="I39" s="7">
        <v>6</v>
      </c>
      <c r="J39" s="7">
        <v>0</v>
      </c>
      <c r="K39" s="7">
        <v>0</v>
      </c>
    </row>
    <row r="40" spans="1:11" x14ac:dyDescent="0.4">
      <c r="A40" s="7" t="str">
        <f>"142302"</f>
        <v>142302</v>
      </c>
      <c r="B40" s="7" t="s">
        <v>46</v>
      </c>
      <c r="C40" s="7">
        <v>4308</v>
      </c>
      <c r="D40" s="7">
        <v>3576</v>
      </c>
      <c r="E40" s="7">
        <v>3470</v>
      </c>
      <c r="F40" s="7">
        <v>106</v>
      </c>
      <c r="G40" s="7">
        <v>1</v>
      </c>
      <c r="H40" s="7">
        <v>0</v>
      </c>
      <c r="I40" s="7">
        <v>16</v>
      </c>
      <c r="J40" s="7">
        <v>0</v>
      </c>
      <c r="K40" s="7">
        <v>0</v>
      </c>
    </row>
    <row r="41" spans="1:11" x14ac:dyDescent="0.4">
      <c r="A41" s="7" t="str">
        <f>"142303"</f>
        <v>142303</v>
      </c>
      <c r="B41" s="7" t="s">
        <v>47</v>
      </c>
      <c r="C41" s="7">
        <v>3256</v>
      </c>
      <c r="D41" s="7">
        <v>2666</v>
      </c>
      <c r="E41" s="7">
        <v>2587</v>
      </c>
      <c r="F41" s="7">
        <v>79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1" x14ac:dyDescent="0.4">
      <c r="A42" s="7" t="str">
        <f>"142304"</f>
        <v>142304</v>
      </c>
      <c r="B42" s="7" t="s">
        <v>48</v>
      </c>
      <c r="C42" s="7">
        <v>3442</v>
      </c>
      <c r="D42" s="7">
        <v>2903</v>
      </c>
      <c r="E42" s="7">
        <v>2832</v>
      </c>
      <c r="F42" s="7">
        <v>71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</row>
    <row r="43" spans="1:11" x14ac:dyDescent="0.4">
      <c r="A43" s="7" t="str">
        <f>"142305"</f>
        <v>142305</v>
      </c>
      <c r="B43" s="7" t="s">
        <v>49</v>
      </c>
      <c r="C43" s="7">
        <v>4099</v>
      </c>
      <c r="D43" s="7">
        <v>3278</v>
      </c>
      <c r="E43" s="7">
        <v>3224</v>
      </c>
      <c r="F43" s="7">
        <v>54</v>
      </c>
      <c r="G43" s="7">
        <v>0</v>
      </c>
      <c r="H43" s="7">
        <v>0</v>
      </c>
      <c r="I43" s="7">
        <v>7</v>
      </c>
      <c r="J43" s="7">
        <v>0</v>
      </c>
      <c r="K43" s="7">
        <v>0</v>
      </c>
    </row>
    <row r="44" spans="1:11" x14ac:dyDescent="0.4">
      <c r="A44" s="7" t="str">
        <f>"142306"</f>
        <v>142306</v>
      </c>
      <c r="B44" s="7" t="s">
        <v>50</v>
      </c>
      <c r="C44" s="7">
        <v>11035</v>
      </c>
      <c r="D44" s="7">
        <v>9297</v>
      </c>
      <c r="E44" s="7">
        <v>9211</v>
      </c>
      <c r="F44" s="7">
        <v>86</v>
      </c>
      <c r="G44" s="7">
        <v>0</v>
      </c>
      <c r="H44" s="7">
        <v>0</v>
      </c>
      <c r="I44" s="7">
        <v>20</v>
      </c>
      <c r="J44" s="7">
        <v>0</v>
      </c>
      <c r="K44" s="7">
        <v>0</v>
      </c>
    </row>
    <row r="45" spans="1:11" x14ac:dyDescent="0.4">
      <c r="A45" s="7" t="str">
        <f>"142307"</f>
        <v>142307</v>
      </c>
      <c r="B45" s="7" t="s">
        <v>51</v>
      </c>
      <c r="C45" s="7">
        <v>4040</v>
      </c>
      <c r="D45" s="7">
        <v>3346</v>
      </c>
      <c r="E45" s="7">
        <v>3304</v>
      </c>
      <c r="F45" s="7">
        <v>42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</row>
    <row r="46" spans="1:11" x14ac:dyDescent="0.4">
      <c r="A46" s="7" t="str">
        <f>"142308"</f>
        <v>142308</v>
      </c>
      <c r="B46" s="7" t="s">
        <v>52</v>
      </c>
      <c r="C46" s="7">
        <v>5153</v>
      </c>
      <c r="D46" s="7">
        <v>4142</v>
      </c>
      <c r="E46" s="7">
        <v>4044</v>
      </c>
      <c r="F46" s="7">
        <v>98</v>
      </c>
      <c r="G46" s="7">
        <v>0</v>
      </c>
      <c r="H46" s="7">
        <v>0</v>
      </c>
      <c r="I46" s="7">
        <v>15</v>
      </c>
      <c r="J46" s="7">
        <v>0</v>
      </c>
      <c r="K46" s="7">
        <v>0</v>
      </c>
    </row>
    <row r="47" spans="1:11" x14ac:dyDescent="0.4">
      <c r="A47" s="6" t="s">
        <v>53</v>
      </c>
      <c r="B47" s="6"/>
      <c r="C47" s="6">
        <v>150214</v>
      </c>
      <c r="D47" s="6">
        <v>120202</v>
      </c>
      <c r="E47" s="6">
        <v>118250</v>
      </c>
      <c r="F47" s="6">
        <v>1950</v>
      </c>
      <c r="G47" s="6">
        <v>7</v>
      </c>
      <c r="H47" s="6">
        <v>0</v>
      </c>
      <c r="I47" s="6">
        <v>378</v>
      </c>
      <c r="J47" s="6">
        <v>0</v>
      </c>
      <c r="K47" s="6">
        <v>0</v>
      </c>
    </row>
    <row r="48" spans="1:11" x14ac:dyDescent="0.4">
      <c r="A48" s="7" t="str">
        <f>"142501"</f>
        <v>142501</v>
      </c>
      <c r="B48" s="7" t="s">
        <v>54</v>
      </c>
      <c r="C48" s="7">
        <v>15481</v>
      </c>
      <c r="D48" s="7">
        <v>13338</v>
      </c>
      <c r="E48" s="7">
        <v>13228</v>
      </c>
      <c r="F48" s="7">
        <v>110</v>
      </c>
      <c r="G48" s="7">
        <v>1</v>
      </c>
      <c r="H48" s="7">
        <v>0</v>
      </c>
      <c r="I48" s="7">
        <v>30</v>
      </c>
      <c r="J48" s="7">
        <v>0</v>
      </c>
      <c r="K48" s="7">
        <v>0</v>
      </c>
    </row>
    <row r="49" spans="1:11" x14ac:dyDescent="0.4">
      <c r="A49" s="7" t="str">
        <f>"142502"</f>
        <v>142502</v>
      </c>
      <c r="B49" s="7" t="s">
        <v>55</v>
      </c>
      <c r="C49" s="7">
        <v>9715</v>
      </c>
      <c r="D49" s="7">
        <v>7492</v>
      </c>
      <c r="E49" s="7">
        <v>7387</v>
      </c>
      <c r="F49" s="7">
        <v>103</v>
      </c>
      <c r="G49" s="7">
        <v>1</v>
      </c>
      <c r="H49" s="7">
        <v>0</v>
      </c>
      <c r="I49" s="7">
        <v>20</v>
      </c>
      <c r="J49" s="7">
        <v>0</v>
      </c>
      <c r="K49" s="7">
        <v>0</v>
      </c>
    </row>
    <row r="50" spans="1:11" x14ac:dyDescent="0.4">
      <c r="A50" s="7" t="str">
        <f>"142503"</f>
        <v>142503</v>
      </c>
      <c r="B50" s="7" t="s">
        <v>56</v>
      </c>
      <c r="C50" s="7">
        <v>13579</v>
      </c>
      <c r="D50" s="7">
        <v>11272</v>
      </c>
      <c r="E50" s="7">
        <v>11216</v>
      </c>
      <c r="F50" s="7">
        <v>56</v>
      </c>
      <c r="G50" s="7">
        <v>0</v>
      </c>
      <c r="H50" s="7">
        <v>0</v>
      </c>
      <c r="I50" s="7">
        <v>55</v>
      </c>
      <c r="J50" s="7">
        <v>0</v>
      </c>
      <c r="K50" s="7">
        <v>0</v>
      </c>
    </row>
    <row r="51" spans="1:11" x14ac:dyDescent="0.4">
      <c r="A51" s="7" t="str">
        <f>"142504"</f>
        <v>142504</v>
      </c>
      <c r="B51" s="7" t="s">
        <v>57</v>
      </c>
      <c r="C51" s="7">
        <v>7146</v>
      </c>
      <c r="D51" s="7">
        <v>5637</v>
      </c>
      <c r="E51" s="7">
        <v>5435</v>
      </c>
      <c r="F51" s="7">
        <v>202</v>
      </c>
      <c r="G51" s="7">
        <v>1</v>
      </c>
      <c r="H51" s="7">
        <v>0</v>
      </c>
      <c r="I51" s="7">
        <v>13</v>
      </c>
      <c r="J51" s="7">
        <v>0</v>
      </c>
      <c r="K51" s="7">
        <v>0</v>
      </c>
    </row>
    <row r="52" spans="1:11" x14ac:dyDescent="0.4">
      <c r="A52" s="7" t="str">
        <f>"142505"</f>
        <v>142505</v>
      </c>
      <c r="B52" s="7" t="s">
        <v>58</v>
      </c>
      <c r="C52" s="7">
        <v>14565</v>
      </c>
      <c r="D52" s="7">
        <v>11397</v>
      </c>
      <c r="E52" s="7">
        <v>11211</v>
      </c>
      <c r="F52" s="7">
        <v>186</v>
      </c>
      <c r="G52" s="7">
        <v>0</v>
      </c>
      <c r="H52" s="7">
        <v>0</v>
      </c>
      <c r="I52" s="7">
        <v>70</v>
      </c>
      <c r="J52" s="7">
        <v>0</v>
      </c>
      <c r="K52" s="7">
        <v>0</v>
      </c>
    </row>
    <row r="53" spans="1:11" x14ac:dyDescent="0.4">
      <c r="A53" s="7" t="str">
        <f>"142506"</f>
        <v>142506</v>
      </c>
      <c r="B53" s="7" t="s">
        <v>59</v>
      </c>
      <c r="C53" s="7">
        <v>13287</v>
      </c>
      <c r="D53" s="7">
        <v>10616</v>
      </c>
      <c r="E53" s="7">
        <v>10380</v>
      </c>
      <c r="F53" s="7">
        <v>236</v>
      </c>
      <c r="G53" s="7">
        <v>3</v>
      </c>
      <c r="H53" s="7">
        <v>0</v>
      </c>
      <c r="I53" s="7">
        <v>21</v>
      </c>
      <c r="J53" s="7">
        <v>0</v>
      </c>
      <c r="K53" s="7">
        <v>0</v>
      </c>
    </row>
    <row r="54" spans="1:11" x14ac:dyDescent="0.4">
      <c r="A54" s="7" t="str">
        <f>"142507"</f>
        <v>142507</v>
      </c>
      <c r="B54" s="7" t="s">
        <v>60</v>
      </c>
      <c r="C54" s="7">
        <v>12187</v>
      </c>
      <c r="D54" s="7">
        <v>9665</v>
      </c>
      <c r="E54" s="7">
        <v>9460</v>
      </c>
      <c r="F54" s="7">
        <v>205</v>
      </c>
      <c r="G54" s="7">
        <v>0</v>
      </c>
      <c r="H54" s="7">
        <v>0</v>
      </c>
      <c r="I54" s="7">
        <v>26</v>
      </c>
      <c r="J54" s="7">
        <v>0</v>
      </c>
      <c r="K54" s="7">
        <v>0</v>
      </c>
    </row>
    <row r="55" spans="1:11" x14ac:dyDescent="0.4">
      <c r="A55" s="7" t="str">
        <f>"142508"</f>
        <v>142508</v>
      </c>
      <c r="B55" s="7" t="s">
        <v>61</v>
      </c>
      <c r="C55" s="7">
        <v>9708</v>
      </c>
      <c r="D55" s="7">
        <v>8003</v>
      </c>
      <c r="E55" s="7">
        <v>7906</v>
      </c>
      <c r="F55" s="7">
        <v>97</v>
      </c>
      <c r="G55" s="7">
        <v>1</v>
      </c>
      <c r="H55" s="7">
        <v>0</v>
      </c>
      <c r="I55" s="7">
        <v>13</v>
      </c>
      <c r="J55" s="7">
        <v>0</v>
      </c>
      <c r="K55" s="7">
        <v>0</v>
      </c>
    </row>
    <row r="56" spans="1:11" x14ac:dyDescent="0.4">
      <c r="A56" s="7" t="str">
        <f>"142509"</f>
        <v>142509</v>
      </c>
      <c r="B56" s="7" t="s">
        <v>62</v>
      </c>
      <c r="C56" s="7">
        <v>7198</v>
      </c>
      <c r="D56" s="7">
        <v>5669</v>
      </c>
      <c r="E56" s="7">
        <v>5568</v>
      </c>
      <c r="F56" s="7">
        <v>101</v>
      </c>
      <c r="G56" s="7">
        <v>0</v>
      </c>
      <c r="H56" s="7">
        <v>0</v>
      </c>
      <c r="I56" s="7">
        <v>18</v>
      </c>
      <c r="J56" s="7">
        <v>0</v>
      </c>
      <c r="K56" s="7">
        <v>0</v>
      </c>
    </row>
    <row r="57" spans="1:11" x14ac:dyDescent="0.4">
      <c r="A57" s="7" t="str">
        <f>"142510"</f>
        <v>142510</v>
      </c>
      <c r="B57" s="7" t="s">
        <v>63</v>
      </c>
      <c r="C57" s="7">
        <v>15229</v>
      </c>
      <c r="D57" s="7">
        <v>11860</v>
      </c>
      <c r="E57" s="7">
        <v>11687</v>
      </c>
      <c r="F57" s="7">
        <v>173</v>
      </c>
      <c r="G57" s="7">
        <v>0</v>
      </c>
      <c r="H57" s="7">
        <v>0</v>
      </c>
      <c r="I57" s="7">
        <v>29</v>
      </c>
      <c r="J57" s="7">
        <v>0</v>
      </c>
      <c r="K57" s="7">
        <v>0</v>
      </c>
    </row>
    <row r="58" spans="1:11" x14ac:dyDescent="0.4">
      <c r="A58" s="7" t="str">
        <f>"142511"</f>
        <v>142511</v>
      </c>
      <c r="B58" s="7" t="s">
        <v>64</v>
      </c>
      <c r="C58" s="7">
        <v>9173</v>
      </c>
      <c r="D58" s="7">
        <v>7349</v>
      </c>
      <c r="E58" s="7">
        <v>7274</v>
      </c>
      <c r="F58" s="7">
        <v>75</v>
      </c>
      <c r="G58" s="7">
        <v>0</v>
      </c>
      <c r="H58" s="7">
        <v>0</v>
      </c>
      <c r="I58" s="7">
        <v>48</v>
      </c>
      <c r="J58" s="7">
        <v>0</v>
      </c>
      <c r="K58" s="7">
        <v>0</v>
      </c>
    </row>
    <row r="59" spans="1:11" x14ac:dyDescent="0.4">
      <c r="A59" s="7" t="str">
        <f>"142512"</f>
        <v>142512</v>
      </c>
      <c r="B59" s="7" t="s">
        <v>65</v>
      </c>
      <c r="C59" s="7">
        <v>9046</v>
      </c>
      <c r="D59" s="7">
        <v>7107</v>
      </c>
      <c r="E59" s="7">
        <v>6920</v>
      </c>
      <c r="F59" s="7">
        <v>187</v>
      </c>
      <c r="G59" s="7">
        <v>0</v>
      </c>
      <c r="H59" s="7">
        <v>0</v>
      </c>
      <c r="I59" s="7">
        <v>13</v>
      </c>
      <c r="J59" s="7">
        <v>0</v>
      </c>
      <c r="K59" s="7">
        <v>0</v>
      </c>
    </row>
    <row r="60" spans="1:11" x14ac:dyDescent="0.4">
      <c r="A60" s="7" t="str">
        <f>"142513"</f>
        <v>142513</v>
      </c>
      <c r="B60" s="7" t="s">
        <v>66</v>
      </c>
      <c r="C60" s="7">
        <v>13900</v>
      </c>
      <c r="D60" s="7">
        <v>10797</v>
      </c>
      <c r="E60" s="7">
        <v>10578</v>
      </c>
      <c r="F60" s="7">
        <v>219</v>
      </c>
      <c r="G60" s="7">
        <v>0</v>
      </c>
      <c r="H60" s="7">
        <v>0</v>
      </c>
      <c r="I60" s="7">
        <v>22</v>
      </c>
      <c r="J60" s="7">
        <v>0</v>
      </c>
      <c r="K60" s="7">
        <v>0</v>
      </c>
    </row>
    <row r="61" spans="1:11" x14ac:dyDescent="0.4">
      <c r="A61" s="6" t="s">
        <v>67</v>
      </c>
      <c r="B61" s="6"/>
      <c r="C61" s="6">
        <v>37281</v>
      </c>
      <c r="D61" s="6">
        <v>30648</v>
      </c>
      <c r="E61" s="6">
        <v>29995</v>
      </c>
      <c r="F61" s="6">
        <v>653</v>
      </c>
      <c r="G61" s="6">
        <v>1</v>
      </c>
      <c r="H61" s="6">
        <v>0</v>
      </c>
      <c r="I61" s="6">
        <v>76</v>
      </c>
      <c r="J61" s="6">
        <v>0</v>
      </c>
      <c r="K61" s="6">
        <v>0</v>
      </c>
    </row>
    <row r="62" spans="1:11" x14ac:dyDescent="0.4">
      <c r="A62" s="7" t="str">
        <f>"143001"</f>
        <v>143001</v>
      </c>
      <c r="B62" s="7" t="s">
        <v>68</v>
      </c>
      <c r="C62" s="7">
        <v>5650</v>
      </c>
      <c r="D62" s="7">
        <v>4716</v>
      </c>
      <c r="E62" s="7">
        <v>4459</v>
      </c>
      <c r="F62" s="7">
        <v>257</v>
      </c>
      <c r="G62" s="7">
        <v>0</v>
      </c>
      <c r="H62" s="7">
        <v>0</v>
      </c>
      <c r="I62" s="7">
        <v>14</v>
      </c>
      <c r="J62" s="7">
        <v>0</v>
      </c>
      <c r="K62" s="7">
        <v>0</v>
      </c>
    </row>
    <row r="63" spans="1:11" x14ac:dyDescent="0.4">
      <c r="A63" s="7" t="str">
        <f>"143002"</f>
        <v>143002</v>
      </c>
      <c r="B63" s="7" t="s">
        <v>69</v>
      </c>
      <c r="C63" s="7">
        <v>5075</v>
      </c>
      <c r="D63" s="7">
        <v>4098</v>
      </c>
      <c r="E63" s="7">
        <v>3981</v>
      </c>
      <c r="F63" s="7">
        <v>117</v>
      </c>
      <c r="G63" s="7">
        <v>0</v>
      </c>
      <c r="H63" s="7">
        <v>0</v>
      </c>
      <c r="I63" s="7">
        <v>9</v>
      </c>
      <c r="J63" s="7">
        <v>0</v>
      </c>
      <c r="K63" s="7">
        <v>0</v>
      </c>
    </row>
    <row r="64" spans="1:11" x14ac:dyDescent="0.4">
      <c r="A64" s="7" t="str">
        <f>"143003"</f>
        <v>143003</v>
      </c>
      <c r="B64" s="7" t="s">
        <v>70</v>
      </c>
      <c r="C64" s="7">
        <v>3764</v>
      </c>
      <c r="D64" s="7">
        <v>2969</v>
      </c>
      <c r="E64" s="7">
        <v>2917</v>
      </c>
      <c r="F64" s="7">
        <v>52</v>
      </c>
      <c r="G64" s="7">
        <v>0</v>
      </c>
      <c r="H64" s="7">
        <v>0</v>
      </c>
      <c r="I64" s="7">
        <v>10</v>
      </c>
      <c r="J64" s="7">
        <v>0</v>
      </c>
      <c r="K64" s="7">
        <v>0</v>
      </c>
    </row>
    <row r="65" spans="1:11" x14ac:dyDescent="0.4">
      <c r="A65" s="7" t="str">
        <f>"143004"</f>
        <v>143004</v>
      </c>
      <c r="B65" s="7" t="s">
        <v>71</v>
      </c>
      <c r="C65" s="7">
        <v>5843</v>
      </c>
      <c r="D65" s="7">
        <v>4641</v>
      </c>
      <c r="E65" s="7">
        <v>4561</v>
      </c>
      <c r="F65" s="7">
        <v>80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</row>
    <row r="66" spans="1:11" x14ac:dyDescent="0.4">
      <c r="A66" s="7" t="str">
        <f>"143005"</f>
        <v>143005</v>
      </c>
      <c r="B66" s="7" t="s">
        <v>72</v>
      </c>
      <c r="C66" s="7">
        <v>16949</v>
      </c>
      <c r="D66" s="7">
        <v>14224</v>
      </c>
      <c r="E66" s="7">
        <v>14077</v>
      </c>
      <c r="F66" s="7">
        <v>147</v>
      </c>
      <c r="G66" s="7">
        <v>1</v>
      </c>
      <c r="H66" s="7">
        <v>0</v>
      </c>
      <c r="I66" s="7">
        <v>35</v>
      </c>
      <c r="J66" s="7">
        <v>0</v>
      </c>
      <c r="K66" s="7">
        <v>0</v>
      </c>
    </row>
    <row r="67" spans="1:11" x14ac:dyDescent="0.4">
      <c r="A67" s="6" t="s">
        <v>73</v>
      </c>
      <c r="B67" s="6"/>
      <c r="C67" s="6">
        <v>34519</v>
      </c>
      <c r="D67" s="6">
        <v>28227</v>
      </c>
      <c r="E67" s="6">
        <v>27833</v>
      </c>
      <c r="F67" s="6">
        <v>394</v>
      </c>
      <c r="G67" s="6">
        <v>0</v>
      </c>
      <c r="H67" s="6">
        <v>0</v>
      </c>
      <c r="I67" s="6">
        <v>79</v>
      </c>
      <c r="J67" s="6">
        <v>0</v>
      </c>
      <c r="K67" s="6">
        <v>0</v>
      </c>
    </row>
    <row r="68" spans="1:11" x14ac:dyDescent="0.4">
      <c r="A68" s="7" t="str">
        <f>"143601"</f>
        <v>143601</v>
      </c>
      <c r="B68" s="7" t="s">
        <v>74</v>
      </c>
      <c r="C68" s="7">
        <v>4360</v>
      </c>
      <c r="D68" s="7">
        <v>3548</v>
      </c>
      <c r="E68" s="7">
        <v>3444</v>
      </c>
      <c r="F68" s="7">
        <v>104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</row>
    <row r="69" spans="1:11" x14ac:dyDescent="0.4">
      <c r="A69" s="7" t="str">
        <f>"143602"</f>
        <v>143602</v>
      </c>
      <c r="B69" s="7" t="s">
        <v>75</v>
      </c>
      <c r="C69" s="7">
        <v>5280</v>
      </c>
      <c r="D69" s="7">
        <v>4380</v>
      </c>
      <c r="E69" s="7">
        <v>4274</v>
      </c>
      <c r="F69" s="7">
        <v>106</v>
      </c>
      <c r="G69" s="7">
        <v>0</v>
      </c>
      <c r="H69" s="7">
        <v>0</v>
      </c>
      <c r="I69" s="7">
        <v>19</v>
      </c>
      <c r="J69" s="7">
        <v>0</v>
      </c>
      <c r="K69" s="7">
        <v>0</v>
      </c>
    </row>
    <row r="70" spans="1:11" x14ac:dyDescent="0.4">
      <c r="A70" s="7" t="str">
        <f>"143603"</f>
        <v>143603</v>
      </c>
      <c r="B70" s="7" t="s">
        <v>76</v>
      </c>
      <c r="C70" s="7">
        <v>5763</v>
      </c>
      <c r="D70" s="7">
        <v>4778</v>
      </c>
      <c r="E70" s="7">
        <v>4700</v>
      </c>
      <c r="F70" s="7">
        <v>78</v>
      </c>
      <c r="G70" s="7">
        <v>0</v>
      </c>
      <c r="H70" s="7">
        <v>0</v>
      </c>
      <c r="I70" s="7">
        <v>24</v>
      </c>
      <c r="J70" s="7">
        <v>0</v>
      </c>
      <c r="K70" s="7">
        <v>0</v>
      </c>
    </row>
    <row r="71" spans="1:11" x14ac:dyDescent="0.4">
      <c r="A71" s="7" t="str">
        <f>"143604"</f>
        <v>143604</v>
      </c>
      <c r="B71" s="7" t="s">
        <v>77</v>
      </c>
      <c r="C71" s="7">
        <v>4810</v>
      </c>
      <c r="D71" s="7">
        <v>3800</v>
      </c>
      <c r="E71" s="7">
        <v>3772</v>
      </c>
      <c r="F71" s="7">
        <v>28</v>
      </c>
      <c r="G71" s="7">
        <v>0</v>
      </c>
      <c r="H71" s="7">
        <v>0</v>
      </c>
      <c r="I71" s="7">
        <v>7</v>
      </c>
      <c r="J71" s="7">
        <v>0</v>
      </c>
      <c r="K71" s="7">
        <v>0</v>
      </c>
    </row>
    <row r="72" spans="1:11" x14ac:dyDescent="0.4">
      <c r="A72" s="7" t="str">
        <f>"143605"</f>
        <v>143605</v>
      </c>
      <c r="B72" s="7" t="s">
        <v>78</v>
      </c>
      <c r="C72" s="7">
        <v>14306</v>
      </c>
      <c r="D72" s="7">
        <v>11721</v>
      </c>
      <c r="E72" s="7">
        <v>11643</v>
      </c>
      <c r="F72" s="7">
        <v>78</v>
      </c>
      <c r="G72" s="7">
        <v>0</v>
      </c>
      <c r="H72" s="7">
        <v>0</v>
      </c>
      <c r="I72" s="7">
        <v>25</v>
      </c>
      <c r="J72" s="7">
        <v>0</v>
      </c>
      <c r="K72" s="7">
        <v>0</v>
      </c>
    </row>
    <row r="73" spans="1:11" x14ac:dyDescent="0.4">
      <c r="A73" s="7" t="s">
        <v>79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4">
      <c r="A74" s="6" t="str">
        <f>"146301"</f>
        <v>146301</v>
      </c>
      <c r="B74" s="6" t="s">
        <v>80</v>
      </c>
      <c r="C74" s="6">
        <v>179407</v>
      </c>
      <c r="D74" s="6">
        <v>150102</v>
      </c>
      <c r="E74" s="6">
        <v>148832</v>
      </c>
      <c r="F74" s="6">
        <v>1270</v>
      </c>
      <c r="G74" s="6">
        <v>1</v>
      </c>
      <c r="H74" s="6">
        <v>0</v>
      </c>
      <c r="I74" s="6">
        <v>549</v>
      </c>
      <c r="J74" s="6">
        <v>0</v>
      </c>
      <c r="K74" s="6">
        <v>0</v>
      </c>
    </row>
    <row r="75" spans="1:11" x14ac:dyDescent="0.4">
      <c r="A75" s="8" t="s">
        <v>81</v>
      </c>
      <c r="B75" s="8"/>
      <c r="C75" s="8">
        <v>656181</v>
      </c>
      <c r="D75" s="8">
        <v>537855</v>
      </c>
      <c r="E75" s="8">
        <v>529499</v>
      </c>
      <c r="F75" s="8">
        <v>8353</v>
      </c>
      <c r="G75" s="8">
        <v>19</v>
      </c>
      <c r="H75" s="8">
        <v>1</v>
      </c>
      <c r="I75" s="8">
        <v>1618</v>
      </c>
      <c r="J75" s="8">
        <v>0</v>
      </c>
      <c r="K75" s="8">
        <v>0</v>
      </c>
    </row>
  </sheetData>
  <pageMargins left="0.11811023622047245" right="0.11811023622047245" top="0.15748031496062992" bottom="0.15748031496062992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rejestr_wyborcow_2026_kw_2_2026</vt:lpstr>
      <vt:lpstr>rejestr_wyborcow_2026_kw_2_2026!Obszar_wydruku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Bugajny</dc:creator>
  <cp:lastModifiedBy>Anita Bugajny</cp:lastModifiedBy>
  <cp:lastPrinted>2026-07-13T11:27:12Z</cp:lastPrinted>
  <dcterms:created xsi:type="dcterms:W3CDTF">2026-07-13T11:27:51Z</dcterms:created>
  <dcterms:modified xsi:type="dcterms:W3CDTF">2026-07-13T11:27:51Z</dcterms:modified>
</cp:coreProperties>
</file>