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B_Moje dokumenty\......Pulpit\CMS\_REJESTR WYBORCÓW - Meldunki kwartalne\Rej wyb 2024\"/>
    </mc:Choice>
  </mc:AlternateContent>
  <bookViews>
    <workbookView xWindow="0" yWindow="0" windowWidth="21317" windowHeight="12369"/>
  </bookViews>
  <sheets>
    <sheet name="rejestr_wyborcow_2024_kw_4_2025" sheetId="1" r:id="rId1"/>
  </sheets>
  <definedNames>
    <definedName name="_xlnm.Print_Area" localSheetId="0">rejestr_wyborcow_2024_kw_4_2025!$A$1:$K$75</definedName>
  </definedNames>
  <calcPr calcId="0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3" i="1"/>
  <c r="A14" i="1"/>
  <c r="A15" i="1"/>
  <c r="A16" i="1"/>
  <c r="A17" i="1"/>
  <c r="A18" i="1"/>
  <c r="A19" i="1"/>
  <c r="A20" i="1"/>
  <c r="A21" i="1"/>
  <c r="A22" i="1"/>
  <c r="A24" i="1"/>
  <c r="A25" i="1"/>
  <c r="A26" i="1"/>
  <c r="A27" i="1"/>
  <c r="A28" i="1"/>
  <c r="A29" i="1"/>
  <c r="A30" i="1"/>
  <c r="A32" i="1"/>
  <c r="A33" i="1"/>
  <c r="A34" i="1"/>
  <c r="A35" i="1"/>
  <c r="A36" i="1"/>
  <c r="A37" i="1"/>
  <c r="A39" i="1"/>
  <c r="A40" i="1"/>
  <c r="A41" i="1"/>
  <c r="A42" i="1"/>
  <c r="A43" i="1"/>
  <c r="A44" i="1"/>
  <c r="A45" i="1"/>
  <c r="A46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2" i="1"/>
  <c r="A63" i="1"/>
  <c r="A64" i="1"/>
  <c r="A65" i="1"/>
  <c r="A66" i="1"/>
  <c r="A68" i="1"/>
  <c r="A69" i="1"/>
  <c r="A70" i="1"/>
  <c r="A71" i="1"/>
  <c r="A72" i="1"/>
  <c r="A74" i="1"/>
</calcChain>
</file>

<file path=xl/sharedStrings.xml><?xml version="1.0" encoding="utf-8"?>
<sst xmlns="http://schemas.openxmlformats.org/spreadsheetml/2006/main" count="84" uniqueCount="84">
  <si>
    <t>Kod TERYT</t>
  </si>
  <si>
    <t>Gmina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</si>
  <si>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</si>
  <si>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</si>
  <si>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</si>
  <si>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</si>
  <si>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</si>
  <si>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</si>
  <si>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</si>
  <si>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</si>
  <si>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</si>
  <si>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białobrzeski</t>
  </si>
  <si>
    <t>gm. Białobrzegi</t>
  </si>
  <si>
    <t>gm. Promna</t>
  </si>
  <si>
    <t>gm. Radzanów</t>
  </si>
  <si>
    <t>gm. Stara Błotnica</t>
  </si>
  <si>
    <t>gm. Stromiec</t>
  </si>
  <si>
    <t>gm. Wyśmierzyce</t>
  </si>
  <si>
    <t>Powiat grójecki</t>
  </si>
  <si>
    <t>gm. Belsk Duży</t>
  </si>
  <si>
    <t>gm. Błędów</t>
  </si>
  <si>
    <t>gm. Chynów</t>
  </si>
  <si>
    <t>gm. Goszczyn</t>
  </si>
  <si>
    <t>gm. Grójec</t>
  </si>
  <si>
    <t>gm. Jasieniec</t>
  </si>
  <si>
    <t>gm. Mogielnica</t>
  </si>
  <si>
    <t>gm. Nowe Miasto nad Pilicą</t>
  </si>
  <si>
    <t>gm. Pniewy</t>
  </si>
  <si>
    <t>gm. Warka</t>
  </si>
  <si>
    <t>Powiat kozienicki</t>
  </si>
  <si>
    <t>gm. Garbatka-Letnisko</t>
  </si>
  <si>
    <t>gm. Głowaczów</t>
  </si>
  <si>
    <t>gm. Gniewoszów</t>
  </si>
  <si>
    <t>gm. Grabów nad Pilicą</t>
  </si>
  <si>
    <t>gm. Kozienice</t>
  </si>
  <si>
    <t>gm. Magnuszew</t>
  </si>
  <si>
    <t>gm. Sieciechów</t>
  </si>
  <si>
    <t>Powiat lipski</t>
  </si>
  <si>
    <t>gm. Chotcza</t>
  </si>
  <si>
    <t>gm. Ciepielów</t>
  </si>
  <si>
    <t>gm. Lipsko</t>
  </si>
  <si>
    <t>gm. Rzeczniów</t>
  </si>
  <si>
    <t>gm. Sienno</t>
  </si>
  <si>
    <t>gm. Solec nad Wisłą</t>
  </si>
  <si>
    <t>Powiat przysuski</t>
  </si>
  <si>
    <t>gm. Borkowice</t>
  </si>
  <si>
    <t>gm. Gielniów</t>
  </si>
  <si>
    <t>gm. Klwów</t>
  </si>
  <si>
    <t>gm. Odrzywół</t>
  </si>
  <si>
    <t>gm. Potworów</t>
  </si>
  <si>
    <t>gm. Przysucha</t>
  </si>
  <si>
    <t>gm. Rusinów</t>
  </si>
  <si>
    <t>gm. Wieniawa</t>
  </si>
  <si>
    <t>Powiat radomski</t>
  </si>
  <si>
    <t>m. Pionki</t>
  </si>
  <si>
    <t>gm. Gózd</t>
  </si>
  <si>
    <t>gm. Iłża</t>
  </si>
  <si>
    <t>gm. Jastrzębia</t>
  </si>
  <si>
    <t>gm. Jedlińsk</t>
  </si>
  <si>
    <t>gm. Jedlnia-Letnisko</t>
  </si>
  <si>
    <t>gm. Kowala</t>
  </si>
  <si>
    <t>gm. Pionki</t>
  </si>
  <si>
    <t>gm. Przytyk</t>
  </si>
  <si>
    <t>gm. Skaryszew</t>
  </si>
  <si>
    <t>gm. Wierzbica</t>
  </si>
  <si>
    <t>gm. Wolanów</t>
  </si>
  <si>
    <t>gm. Zakrzew</t>
  </si>
  <si>
    <t>Powiat szydłowiecki</t>
  </si>
  <si>
    <t>gm. Chlewiska</t>
  </si>
  <si>
    <t>gm. Jastrząb</t>
  </si>
  <si>
    <t>gm. Mirów</t>
  </si>
  <si>
    <t>gm. Orońsko</t>
  </si>
  <si>
    <t>gm. Szydłowiec</t>
  </si>
  <si>
    <t>Powiat zwoleński</t>
  </si>
  <si>
    <t>gm. Kazanów</t>
  </si>
  <si>
    <t>gm. Policzna</t>
  </si>
  <si>
    <t>gm. Przyłęk</t>
  </si>
  <si>
    <t>gm. Tczów</t>
  </si>
  <si>
    <t>gm. Zwoleń</t>
  </si>
  <si>
    <t>Miasto na prawach powiatu</t>
  </si>
  <si>
    <t>m. Radom</t>
  </si>
  <si>
    <t>Suma</t>
  </si>
  <si>
    <t>Delegatura w Radomiu</t>
  </si>
  <si>
    <t>stan rejestru wyborców na dzień 31.12.2024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</si>
</sst>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33" borderId="10" xfId="0" applyFont="1" applyFill="1" applyBorder="1"/>
    <xf numFmtId="0" fontId="19" fillId="0" borderId="10" xfId="0" applyFont="1" applyBorder="1"/>
    <xf numFmtId="0" fontId="20" fillId="0" borderId="10" xfId="0" applyFont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tabSelected="1" workbookViewId="0">
      <selection sqref="A1:K75"/>
    </sheetView>
  </sheetViews>
  <sheetFormatPr defaultRowHeight="12.9" x14ac:dyDescent="0.35"/>
  <cols>
    <col min="1" max="1" width="24.23046875" style="2" bestFit="1" customWidth="1"/>
    <col min="2" max="2" width="23.921875" style="2" bestFit="1" customWidth="1"/>
    <col min="3" max="3" width="17.53515625" style="2" bestFit="1" customWidth="1"/>
    <col min="4" max="4" width="21.84375" style="2" bestFit="1" customWidth="1"/>
    <col min="5" max="11" width="30.15234375" style="2" customWidth="1"/>
    <col min="12" max="16384" width="9.23046875" style="2"/>
  </cols>
  <sheetData>
    <row r="1" spans="1:14" x14ac:dyDescent="0.35">
      <c r="A1" s="1"/>
      <c r="B1" s="1"/>
    </row>
    <row r="2" spans="1:14" ht="14.6" x14ac:dyDescent="0.4">
      <c r="A2" s="3" t="s">
        <v>82</v>
      </c>
      <c r="B2" s="4" t="s">
        <v>83</v>
      </c>
      <c r="N2" s="3"/>
    </row>
    <row r="3" spans="1:14" x14ac:dyDescent="0.35">
      <c r="A3" s="1"/>
      <c r="B3" s="1"/>
    </row>
    <row r="4" spans="1:14" s="6" customFormat="1" ht="58.3" x14ac:dyDescent="0.4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</row>
    <row r="5" spans="1:14" s="3" customFormat="1" ht="14.6" x14ac:dyDescent="0.4">
      <c r="A5" s="7" t="s">
        <v>11</v>
      </c>
      <c r="B5" s="7"/>
      <c r="C5" s="7">
        <v>32862</v>
      </c>
      <c r="D5" s="7">
        <v>26184</v>
      </c>
      <c r="E5" s="7">
        <v>25841</v>
      </c>
      <c r="F5" s="7">
        <v>343</v>
      </c>
      <c r="G5" s="7">
        <v>1</v>
      </c>
      <c r="H5" s="7">
        <v>0</v>
      </c>
      <c r="I5" s="7">
        <v>58</v>
      </c>
      <c r="J5" s="7">
        <v>0</v>
      </c>
      <c r="K5" s="7">
        <v>0</v>
      </c>
    </row>
    <row r="6" spans="1:14" x14ac:dyDescent="0.35">
      <c r="A6" s="8" t="str">
        <f>"140101"</f>
        <v>140101</v>
      </c>
      <c r="B6" s="8" t="s">
        <v>12</v>
      </c>
      <c r="C6" s="8">
        <v>9729</v>
      </c>
      <c r="D6" s="8">
        <v>7844</v>
      </c>
      <c r="E6" s="8">
        <v>7771</v>
      </c>
      <c r="F6" s="8">
        <v>73</v>
      </c>
      <c r="G6" s="8">
        <v>1</v>
      </c>
      <c r="H6" s="8">
        <v>0</v>
      </c>
      <c r="I6" s="8">
        <v>19</v>
      </c>
      <c r="J6" s="8">
        <v>0</v>
      </c>
      <c r="K6" s="8">
        <v>0</v>
      </c>
    </row>
    <row r="7" spans="1:14" x14ac:dyDescent="0.35">
      <c r="A7" s="8" t="str">
        <f>"140102"</f>
        <v>140102</v>
      </c>
      <c r="B7" s="8" t="s">
        <v>13</v>
      </c>
      <c r="C7" s="8">
        <v>5528</v>
      </c>
      <c r="D7" s="8">
        <v>4417</v>
      </c>
      <c r="E7" s="8">
        <v>4346</v>
      </c>
      <c r="F7" s="8">
        <v>71</v>
      </c>
      <c r="G7" s="8">
        <v>0</v>
      </c>
      <c r="H7" s="8">
        <v>0</v>
      </c>
      <c r="I7" s="8">
        <v>5</v>
      </c>
      <c r="J7" s="8">
        <v>0</v>
      </c>
      <c r="K7" s="8">
        <v>0</v>
      </c>
    </row>
    <row r="8" spans="1:14" x14ac:dyDescent="0.35">
      <c r="A8" s="8" t="str">
        <f>"140103"</f>
        <v>140103</v>
      </c>
      <c r="B8" s="8" t="s">
        <v>14</v>
      </c>
      <c r="C8" s="8">
        <v>3847</v>
      </c>
      <c r="D8" s="8">
        <v>3050</v>
      </c>
      <c r="E8" s="8">
        <v>3009</v>
      </c>
      <c r="F8" s="8">
        <v>41</v>
      </c>
      <c r="G8" s="8">
        <v>0</v>
      </c>
      <c r="H8" s="8">
        <v>0</v>
      </c>
      <c r="I8" s="8">
        <v>6</v>
      </c>
      <c r="J8" s="8">
        <v>0</v>
      </c>
      <c r="K8" s="8">
        <v>0</v>
      </c>
    </row>
    <row r="9" spans="1:14" x14ac:dyDescent="0.35">
      <c r="A9" s="8" t="str">
        <f>"140104"</f>
        <v>140104</v>
      </c>
      <c r="B9" s="8" t="s">
        <v>15</v>
      </c>
      <c r="C9" s="8">
        <v>5525</v>
      </c>
      <c r="D9" s="8">
        <v>4248</v>
      </c>
      <c r="E9" s="8">
        <v>4189</v>
      </c>
      <c r="F9" s="8">
        <v>59</v>
      </c>
      <c r="G9" s="8">
        <v>0</v>
      </c>
      <c r="H9" s="8">
        <v>0</v>
      </c>
      <c r="I9" s="8">
        <v>4</v>
      </c>
      <c r="J9" s="8">
        <v>0</v>
      </c>
      <c r="K9" s="8">
        <v>0</v>
      </c>
    </row>
    <row r="10" spans="1:14" x14ac:dyDescent="0.35">
      <c r="A10" s="8" t="str">
        <f>"140105"</f>
        <v>140105</v>
      </c>
      <c r="B10" s="8" t="s">
        <v>16</v>
      </c>
      <c r="C10" s="8">
        <v>5441</v>
      </c>
      <c r="D10" s="8">
        <v>4353</v>
      </c>
      <c r="E10" s="8">
        <v>4310</v>
      </c>
      <c r="F10" s="8">
        <v>43</v>
      </c>
      <c r="G10" s="8">
        <v>0</v>
      </c>
      <c r="H10" s="8">
        <v>0</v>
      </c>
      <c r="I10" s="8">
        <v>21</v>
      </c>
      <c r="J10" s="8">
        <v>0</v>
      </c>
      <c r="K10" s="8">
        <v>0</v>
      </c>
    </row>
    <row r="11" spans="1:14" x14ac:dyDescent="0.35">
      <c r="A11" s="8" t="str">
        <f>"140106"</f>
        <v>140106</v>
      </c>
      <c r="B11" s="8" t="s">
        <v>17</v>
      </c>
      <c r="C11" s="8">
        <v>2792</v>
      </c>
      <c r="D11" s="8">
        <v>2272</v>
      </c>
      <c r="E11" s="8">
        <v>2216</v>
      </c>
      <c r="F11" s="8">
        <v>56</v>
      </c>
      <c r="G11" s="8">
        <v>0</v>
      </c>
      <c r="H11" s="8">
        <v>0</v>
      </c>
      <c r="I11" s="8">
        <v>3</v>
      </c>
      <c r="J11" s="8">
        <v>0</v>
      </c>
      <c r="K11" s="8">
        <v>0</v>
      </c>
    </row>
    <row r="12" spans="1:14" s="3" customFormat="1" ht="14.6" x14ac:dyDescent="0.4">
      <c r="A12" s="7" t="s">
        <v>18</v>
      </c>
      <c r="B12" s="7"/>
      <c r="C12" s="7">
        <v>94800</v>
      </c>
      <c r="D12" s="7">
        <v>76632</v>
      </c>
      <c r="E12" s="7">
        <v>74769</v>
      </c>
      <c r="F12" s="7">
        <v>1863</v>
      </c>
      <c r="G12" s="7">
        <v>6</v>
      </c>
      <c r="H12" s="7">
        <v>1</v>
      </c>
      <c r="I12" s="7">
        <v>169</v>
      </c>
      <c r="J12" s="7">
        <v>0</v>
      </c>
      <c r="K12" s="7">
        <v>0</v>
      </c>
    </row>
    <row r="13" spans="1:14" x14ac:dyDescent="0.35">
      <c r="A13" s="8" t="str">
        <f>"140601"</f>
        <v>140601</v>
      </c>
      <c r="B13" s="8" t="s">
        <v>19</v>
      </c>
      <c r="C13" s="8">
        <v>6194</v>
      </c>
      <c r="D13" s="8">
        <v>5094</v>
      </c>
      <c r="E13" s="8">
        <v>5036</v>
      </c>
      <c r="F13" s="8">
        <v>58</v>
      </c>
      <c r="G13" s="8">
        <v>1</v>
      </c>
      <c r="H13" s="8">
        <v>0</v>
      </c>
      <c r="I13" s="8">
        <v>8</v>
      </c>
      <c r="J13" s="8">
        <v>0</v>
      </c>
      <c r="K13" s="8">
        <v>0</v>
      </c>
    </row>
    <row r="14" spans="1:14" x14ac:dyDescent="0.35">
      <c r="A14" s="8" t="str">
        <f>"140602"</f>
        <v>140602</v>
      </c>
      <c r="B14" s="8" t="s">
        <v>20</v>
      </c>
      <c r="C14" s="8">
        <v>7174</v>
      </c>
      <c r="D14" s="8">
        <v>5913</v>
      </c>
      <c r="E14" s="8">
        <v>5850</v>
      </c>
      <c r="F14" s="8">
        <v>63</v>
      </c>
      <c r="G14" s="8">
        <v>0</v>
      </c>
      <c r="H14" s="8">
        <v>0</v>
      </c>
      <c r="I14" s="8">
        <v>7</v>
      </c>
      <c r="J14" s="8">
        <v>0</v>
      </c>
      <c r="K14" s="8">
        <v>0</v>
      </c>
    </row>
    <row r="15" spans="1:14" x14ac:dyDescent="0.35">
      <c r="A15" s="8" t="str">
        <f>"140603"</f>
        <v>140603</v>
      </c>
      <c r="B15" s="8" t="s">
        <v>21</v>
      </c>
      <c r="C15" s="8">
        <v>9900</v>
      </c>
      <c r="D15" s="8">
        <v>7902</v>
      </c>
      <c r="E15" s="8">
        <v>7569</v>
      </c>
      <c r="F15" s="8">
        <v>333</v>
      </c>
      <c r="G15" s="8">
        <v>1</v>
      </c>
      <c r="H15" s="8">
        <v>0</v>
      </c>
      <c r="I15" s="8">
        <v>15</v>
      </c>
      <c r="J15" s="8">
        <v>0</v>
      </c>
      <c r="K15" s="8">
        <v>0</v>
      </c>
    </row>
    <row r="16" spans="1:14" x14ac:dyDescent="0.35">
      <c r="A16" s="8" t="str">
        <f>"140604"</f>
        <v>140604</v>
      </c>
      <c r="B16" s="8" t="s">
        <v>22</v>
      </c>
      <c r="C16" s="8">
        <v>2928</v>
      </c>
      <c r="D16" s="8">
        <v>2336</v>
      </c>
      <c r="E16" s="8">
        <v>2219</v>
      </c>
      <c r="F16" s="8">
        <v>117</v>
      </c>
      <c r="G16" s="8">
        <v>0</v>
      </c>
      <c r="H16" s="8">
        <v>1</v>
      </c>
      <c r="I16" s="8">
        <v>7</v>
      </c>
      <c r="J16" s="8">
        <v>0</v>
      </c>
      <c r="K16" s="8">
        <v>0</v>
      </c>
    </row>
    <row r="17" spans="1:11" x14ac:dyDescent="0.35">
      <c r="A17" s="8" t="str">
        <f>"140605"</f>
        <v>140605</v>
      </c>
      <c r="B17" s="8" t="s">
        <v>23</v>
      </c>
      <c r="C17" s="8">
        <v>24410</v>
      </c>
      <c r="D17" s="8">
        <v>19572</v>
      </c>
      <c r="E17" s="8">
        <v>19131</v>
      </c>
      <c r="F17" s="8">
        <v>441</v>
      </c>
      <c r="G17" s="8">
        <v>4</v>
      </c>
      <c r="H17" s="8">
        <v>0</v>
      </c>
      <c r="I17" s="8">
        <v>35</v>
      </c>
      <c r="J17" s="8">
        <v>0</v>
      </c>
      <c r="K17" s="8">
        <v>0</v>
      </c>
    </row>
    <row r="18" spans="1:11" x14ac:dyDescent="0.35">
      <c r="A18" s="8" t="str">
        <f>"140606"</f>
        <v>140606</v>
      </c>
      <c r="B18" s="8" t="s">
        <v>24</v>
      </c>
      <c r="C18" s="8">
        <v>5301</v>
      </c>
      <c r="D18" s="8">
        <v>4247</v>
      </c>
      <c r="E18" s="8">
        <v>4163</v>
      </c>
      <c r="F18" s="8">
        <v>84</v>
      </c>
      <c r="G18" s="8">
        <v>0</v>
      </c>
      <c r="H18" s="8">
        <v>0</v>
      </c>
      <c r="I18" s="8">
        <v>5</v>
      </c>
      <c r="J18" s="8">
        <v>0</v>
      </c>
      <c r="K18" s="8">
        <v>0</v>
      </c>
    </row>
    <row r="19" spans="1:11" x14ac:dyDescent="0.35">
      <c r="A19" s="8" t="str">
        <f>"140607"</f>
        <v>140607</v>
      </c>
      <c r="B19" s="8" t="s">
        <v>25</v>
      </c>
      <c r="C19" s="8">
        <v>8385</v>
      </c>
      <c r="D19" s="8">
        <v>6944</v>
      </c>
      <c r="E19" s="8">
        <v>6728</v>
      </c>
      <c r="F19" s="8">
        <v>216</v>
      </c>
      <c r="G19" s="8">
        <v>0</v>
      </c>
      <c r="H19" s="8">
        <v>0</v>
      </c>
      <c r="I19" s="8">
        <v>10</v>
      </c>
      <c r="J19" s="8">
        <v>0</v>
      </c>
      <c r="K19" s="8">
        <v>0</v>
      </c>
    </row>
    <row r="20" spans="1:11" x14ac:dyDescent="0.35">
      <c r="A20" s="8" t="str">
        <f>"140608"</f>
        <v>140608</v>
      </c>
      <c r="B20" s="8" t="s">
        <v>26</v>
      </c>
      <c r="C20" s="8">
        <v>7311</v>
      </c>
      <c r="D20" s="8">
        <v>6066</v>
      </c>
      <c r="E20" s="8">
        <v>5886</v>
      </c>
      <c r="F20" s="8">
        <v>180</v>
      </c>
      <c r="G20" s="8">
        <v>0</v>
      </c>
      <c r="H20" s="8">
        <v>0</v>
      </c>
      <c r="I20" s="8">
        <v>35</v>
      </c>
      <c r="J20" s="8">
        <v>0</v>
      </c>
      <c r="K20" s="8">
        <v>0</v>
      </c>
    </row>
    <row r="21" spans="1:11" x14ac:dyDescent="0.35">
      <c r="A21" s="8" t="str">
        <f>"140609"</f>
        <v>140609</v>
      </c>
      <c r="B21" s="8" t="s">
        <v>27</v>
      </c>
      <c r="C21" s="8">
        <v>4823</v>
      </c>
      <c r="D21" s="8">
        <v>3812</v>
      </c>
      <c r="E21" s="8">
        <v>3614</v>
      </c>
      <c r="F21" s="8">
        <v>198</v>
      </c>
      <c r="G21" s="8">
        <v>0</v>
      </c>
      <c r="H21" s="8">
        <v>0</v>
      </c>
      <c r="I21" s="8">
        <v>5</v>
      </c>
      <c r="J21" s="8">
        <v>0</v>
      </c>
      <c r="K21" s="8">
        <v>0</v>
      </c>
    </row>
    <row r="22" spans="1:11" x14ac:dyDescent="0.35">
      <c r="A22" s="8" t="str">
        <f>"140611"</f>
        <v>140611</v>
      </c>
      <c r="B22" s="8" t="s">
        <v>28</v>
      </c>
      <c r="C22" s="8">
        <v>18374</v>
      </c>
      <c r="D22" s="8">
        <v>14746</v>
      </c>
      <c r="E22" s="8">
        <v>14573</v>
      </c>
      <c r="F22" s="8">
        <v>173</v>
      </c>
      <c r="G22" s="8">
        <v>0</v>
      </c>
      <c r="H22" s="8">
        <v>0</v>
      </c>
      <c r="I22" s="8">
        <v>42</v>
      </c>
      <c r="J22" s="8">
        <v>0</v>
      </c>
      <c r="K22" s="8">
        <v>0</v>
      </c>
    </row>
    <row r="23" spans="1:11" s="3" customFormat="1" ht="14.6" x14ac:dyDescent="0.4">
      <c r="A23" s="7" t="s">
        <v>29</v>
      </c>
      <c r="B23" s="7"/>
      <c r="C23" s="7">
        <v>57724</v>
      </c>
      <c r="D23" s="7">
        <v>47570</v>
      </c>
      <c r="E23" s="7">
        <v>46502</v>
      </c>
      <c r="F23" s="7">
        <v>1068</v>
      </c>
      <c r="G23" s="7">
        <v>2</v>
      </c>
      <c r="H23" s="7">
        <v>0</v>
      </c>
      <c r="I23" s="7">
        <v>113</v>
      </c>
      <c r="J23" s="7">
        <v>0</v>
      </c>
      <c r="K23" s="7">
        <v>0</v>
      </c>
    </row>
    <row r="24" spans="1:11" x14ac:dyDescent="0.35">
      <c r="A24" s="8" t="str">
        <f>"140701"</f>
        <v>140701</v>
      </c>
      <c r="B24" s="8" t="s">
        <v>30</v>
      </c>
      <c r="C24" s="8">
        <v>4780</v>
      </c>
      <c r="D24" s="8">
        <v>4012</v>
      </c>
      <c r="E24" s="8">
        <v>3891</v>
      </c>
      <c r="F24" s="8">
        <v>121</v>
      </c>
      <c r="G24" s="8">
        <v>0</v>
      </c>
      <c r="H24" s="8">
        <v>0</v>
      </c>
      <c r="I24" s="8">
        <v>7</v>
      </c>
      <c r="J24" s="8">
        <v>0</v>
      </c>
      <c r="K24" s="8">
        <v>0</v>
      </c>
    </row>
    <row r="25" spans="1:11" x14ac:dyDescent="0.35">
      <c r="A25" s="8" t="str">
        <f>"140702"</f>
        <v>140702</v>
      </c>
      <c r="B25" s="8" t="s">
        <v>31</v>
      </c>
      <c r="C25" s="8">
        <v>6986</v>
      </c>
      <c r="D25" s="8">
        <v>5663</v>
      </c>
      <c r="E25" s="8">
        <v>5494</v>
      </c>
      <c r="F25" s="8">
        <v>169</v>
      </c>
      <c r="G25" s="8">
        <v>0</v>
      </c>
      <c r="H25" s="8">
        <v>0</v>
      </c>
      <c r="I25" s="8">
        <v>13</v>
      </c>
      <c r="J25" s="8">
        <v>0</v>
      </c>
      <c r="K25" s="8">
        <v>0</v>
      </c>
    </row>
    <row r="26" spans="1:11" x14ac:dyDescent="0.35">
      <c r="A26" s="8" t="str">
        <f>"140703"</f>
        <v>140703</v>
      </c>
      <c r="B26" s="8" t="s">
        <v>32</v>
      </c>
      <c r="C26" s="8">
        <v>3716</v>
      </c>
      <c r="D26" s="8">
        <v>3030</v>
      </c>
      <c r="E26" s="8">
        <v>2967</v>
      </c>
      <c r="F26" s="8">
        <v>63</v>
      </c>
      <c r="G26" s="8">
        <v>0</v>
      </c>
      <c r="H26" s="8">
        <v>0</v>
      </c>
      <c r="I26" s="8">
        <v>9</v>
      </c>
      <c r="J26" s="8">
        <v>0</v>
      </c>
      <c r="K26" s="8">
        <v>0</v>
      </c>
    </row>
    <row r="27" spans="1:11" x14ac:dyDescent="0.35">
      <c r="A27" s="8" t="str">
        <f>"140704"</f>
        <v>140704</v>
      </c>
      <c r="B27" s="8" t="s">
        <v>33</v>
      </c>
      <c r="C27" s="8">
        <v>4096</v>
      </c>
      <c r="D27" s="8">
        <v>3293</v>
      </c>
      <c r="E27" s="8">
        <v>3060</v>
      </c>
      <c r="F27" s="8">
        <v>233</v>
      </c>
      <c r="G27" s="8">
        <v>0</v>
      </c>
      <c r="H27" s="8">
        <v>0</v>
      </c>
      <c r="I27" s="8">
        <v>5</v>
      </c>
      <c r="J27" s="8">
        <v>0</v>
      </c>
      <c r="K27" s="8">
        <v>0</v>
      </c>
    </row>
    <row r="28" spans="1:11" x14ac:dyDescent="0.35">
      <c r="A28" s="8" t="str">
        <f>"140705"</f>
        <v>140705</v>
      </c>
      <c r="B28" s="8" t="s">
        <v>34</v>
      </c>
      <c r="C28" s="8">
        <v>27590</v>
      </c>
      <c r="D28" s="8">
        <v>22974</v>
      </c>
      <c r="E28" s="8">
        <v>22829</v>
      </c>
      <c r="F28" s="8">
        <v>145</v>
      </c>
      <c r="G28" s="8">
        <v>1</v>
      </c>
      <c r="H28" s="8">
        <v>0</v>
      </c>
      <c r="I28" s="8">
        <v>61</v>
      </c>
      <c r="J28" s="8">
        <v>0</v>
      </c>
      <c r="K28" s="8">
        <v>0</v>
      </c>
    </row>
    <row r="29" spans="1:11" x14ac:dyDescent="0.35">
      <c r="A29" s="8" t="str">
        <f>"140706"</f>
        <v>140706</v>
      </c>
      <c r="B29" s="8" t="s">
        <v>35</v>
      </c>
      <c r="C29" s="8">
        <v>6730</v>
      </c>
      <c r="D29" s="8">
        <v>5427</v>
      </c>
      <c r="E29" s="8">
        <v>5190</v>
      </c>
      <c r="F29" s="8">
        <v>237</v>
      </c>
      <c r="G29" s="8">
        <v>1</v>
      </c>
      <c r="H29" s="8">
        <v>0</v>
      </c>
      <c r="I29" s="8">
        <v>9</v>
      </c>
      <c r="J29" s="8">
        <v>0</v>
      </c>
      <c r="K29" s="8">
        <v>0</v>
      </c>
    </row>
    <row r="30" spans="1:11" x14ac:dyDescent="0.35">
      <c r="A30" s="8" t="str">
        <f>"140707"</f>
        <v>140707</v>
      </c>
      <c r="B30" s="8" t="s">
        <v>36</v>
      </c>
      <c r="C30" s="8">
        <v>3826</v>
      </c>
      <c r="D30" s="8">
        <v>3171</v>
      </c>
      <c r="E30" s="8">
        <v>3071</v>
      </c>
      <c r="F30" s="8">
        <v>100</v>
      </c>
      <c r="G30" s="8">
        <v>0</v>
      </c>
      <c r="H30" s="8">
        <v>0</v>
      </c>
      <c r="I30" s="8">
        <v>9</v>
      </c>
      <c r="J30" s="8">
        <v>0</v>
      </c>
      <c r="K30" s="8">
        <v>0</v>
      </c>
    </row>
    <row r="31" spans="1:11" ht="14.6" x14ac:dyDescent="0.4">
      <c r="A31" s="7" t="s">
        <v>37</v>
      </c>
      <c r="B31" s="7"/>
      <c r="C31" s="7">
        <v>32405</v>
      </c>
      <c r="D31" s="7">
        <v>26872</v>
      </c>
      <c r="E31" s="7">
        <v>26567</v>
      </c>
      <c r="F31" s="7">
        <v>305</v>
      </c>
      <c r="G31" s="7">
        <v>0</v>
      </c>
      <c r="H31" s="7">
        <v>0</v>
      </c>
      <c r="I31" s="7">
        <v>88</v>
      </c>
      <c r="J31" s="7">
        <v>0</v>
      </c>
      <c r="K31" s="7">
        <v>0</v>
      </c>
    </row>
    <row r="32" spans="1:11" x14ac:dyDescent="0.35">
      <c r="A32" s="8" t="str">
        <f>"140901"</f>
        <v>140901</v>
      </c>
      <c r="B32" s="8" t="s">
        <v>38</v>
      </c>
      <c r="C32" s="8">
        <v>2290</v>
      </c>
      <c r="D32" s="8">
        <v>1895</v>
      </c>
      <c r="E32" s="8">
        <v>1863</v>
      </c>
      <c r="F32" s="8">
        <v>32</v>
      </c>
      <c r="G32" s="8">
        <v>0</v>
      </c>
      <c r="H32" s="8">
        <v>0</v>
      </c>
      <c r="I32" s="8">
        <v>3</v>
      </c>
      <c r="J32" s="8">
        <v>0</v>
      </c>
      <c r="K32" s="8">
        <v>0</v>
      </c>
    </row>
    <row r="33" spans="1:11" x14ac:dyDescent="0.35">
      <c r="A33" s="8" t="str">
        <f>"140902"</f>
        <v>140902</v>
      </c>
      <c r="B33" s="8" t="s">
        <v>39</v>
      </c>
      <c r="C33" s="8">
        <v>5412</v>
      </c>
      <c r="D33" s="8">
        <v>4394</v>
      </c>
      <c r="E33" s="8">
        <v>4359</v>
      </c>
      <c r="F33" s="8">
        <v>35</v>
      </c>
      <c r="G33" s="8">
        <v>0</v>
      </c>
      <c r="H33" s="8">
        <v>0</v>
      </c>
      <c r="I33" s="8">
        <v>8</v>
      </c>
      <c r="J33" s="8">
        <v>0</v>
      </c>
      <c r="K33" s="8">
        <v>0</v>
      </c>
    </row>
    <row r="34" spans="1:11" x14ac:dyDescent="0.35">
      <c r="A34" s="8" t="str">
        <f>"140903"</f>
        <v>140903</v>
      </c>
      <c r="B34" s="8" t="s">
        <v>40</v>
      </c>
      <c r="C34" s="8">
        <v>10231</v>
      </c>
      <c r="D34" s="8">
        <v>8604</v>
      </c>
      <c r="E34" s="8">
        <v>8526</v>
      </c>
      <c r="F34" s="8">
        <v>78</v>
      </c>
      <c r="G34" s="8">
        <v>0</v>
      </c>
      <c r="H34" s="8">
        <v>0</v>
      </c>
      <c r="I34" s="8">
        <v>49</v>
      </c>
      <c r="J34" s="8">
        <v>0</v>
      </c>
      <c r="K34" s="8">
        <v>0</v>
      </c>
    </row>
    <row r="35" spans="1:11" x14ac:dyDescent="0.35">
      <c r="A35" s="8" t="str">
        <f>"140904"</f>
        <v>140904</v>
      </c>
      <c r="B35" s="8" t="s">
        <v>41</v>
      </c>
      <c r="C35" s="8">
        <v>4173</v>
      </c>
      <c r="D35" s="8">
        <v>3436</v>
      </c>
      <c r="E35" s="8">
        <v>3412</v>
      </c>
      <c r="F35" s="8">
        <v>24</v>
      </c>
      <c r="G35" s="8">
        <v>0</v>
      </c>
      <c r="H35" s="8">
        <v>0</v>
      </c>
      <c r="I35" s="8">
        <v>16</v>
      </c>
      <c r="J35" s="8">
        <v>0</v>
      </c>
      <c r="K35" s="8">
        <v>0</v>
      </c>
    </row>
    <row r="36" spans="1:11" x14ac:dyDescent="0.35">
      <c r="A36" s="8" t="str">
        <f>"140905"</f>
        <v>140905</v>
      </c>
      <c r="B36" s="8" t="s">
        <v>42</v>
      </c>
      <c r="C36" s="8">
        <v>5562</v>
      </c>
      <c r="D36" s="8">
        <v>4589</v>
      </c>
      <c r="E36" s="8">
        <v>4529</v>
      </c>
      <c r="F36" s="8">
        <v>60</v>
      </c>
      <c r="G36" s="8">
        <v>0</v>
      </c>
      <c r="H36" s="8">
        <v>0</v>
      </c>
      <c r="I36" s="8">
        <v>7</v>
      </c>
      <c r="J36" s="8">
        <v>0</v>
      </c>
      <c r="K36" s="8">
        <v>0</v>
      </c>
    </row>
    <row r="37" spans="1:11" x14ac:dyDescent="0.35">
      <c r="A37" s="8" t="str">
        <f>"140906"</f>
        <v>140906</v>
      </c>
      <c r="B37" s="8" t="s">
        <v>43</v>
      </c>
      <c r="C37" s="8">
        <v>4737</v>
      </c>
      <c r="D37" s="8">
        <v>3954</v>
      </c>
      <c r="E37" s="8">
        <v>3878</v>
      </c>
      <c r="F37" s="8">
        <v>76</v>
      </c>
      <c r="G37" s="8">
        <v>0</v>
      </c>
      <c r="H37" s="8">
        <v>0</v>
      </c>
      <c r="I37" s="8">
        <v>5</v>
      </c>
      <c r="J37" s="8">
        <v>0</v>
      </c>
      <c r="K37" s="8">
        <v>0</v>
      </c>
    </row>
    <row r="38" spans="1:11" ht="14.6" x14ac:dyDescent="0.4">
      <c r="A38" s="7" t="s">
        <v>44</v>
      </c>
      <c r="B38" s="7"/>
      <c r="C38" s="7">
        <v>40079</v>
      </c>
      <c r="D38" s="7">
        <v>33014</v>
      </c>
      <c r="E38" s="7">
        <v>32359</v>
      </c>
      <c r="F38" s="7">
        <v>655</v>
      </c>
      <c r="G38" s="7">
        <v>1</v>
      </c>
      <c r="H38" s="7">
        <v>0</v>
      </c>
      <c r="I38" s="7">
        <v>62</v>
      </c>
      <c r="J38" s="7">
        <v>0</v>
      </c>
      <c r="K38" s="7">
        <v>0</v>
      </c>
    </row>
    <row r="39" spans="1:11" x14ac:dyDescent="0.35">
      <c r="A39" s="8" t="str">
        <f>"142301"</f>
        <v>142301</v>
      </c>
      <c r="B39" s="8" t="s">
        <v>45</v>
      </c>
      <c r="C39" s="8">
        <v>4115</v>
      </c>
      <c r="D39" s="8">
        <v>3388</v>
      </c>
      <c r="E39" s="8">
        <v>3300</v>
      </c>
      <c r="F39" s="8">
        <v>88</v>
      </c>
      <c r="G39" s="8">
        <v>0</v>
      </c>
      <c r="H39" s="8">
        <v>0</v>
      </c>
      <c r="I39" s="8">
        <v>6</v>
      </c>
      <c r="J39" s="8">
        <v>0</v>
      </c>
      <c r="K39" s="8">
        <v>0</v>
      </c>
    </row>
    <row r="40" spans="1:11" x14ac:dyDescent="0.35">
      <c r="A40" s="8" t="str">
        <f>"142302"</f>
        <v>142302</v>
      </c>
      <c r="B40" s="8" t="s">
        <v>46</v>
      </c>
      <c r="C40" s="8">
        <v>4375</v>
      </c>
      <c r="D40" s="8">
        <v>3609</v>
      </c>
      <c r="E40" s="8">
        <v>3499</v>
      </c>
      <c r="F40" s="8">
        <v>110</v>
      </c>
      <c r="G40" s="8">
        <v>1</v>
      </c>
      <c r="H40" s="8">
        <v>0</v>
      </c>
      <c r="I40" s="8">
        <v>11</v>
      </c>
      <c r="J40" s="8">
        <v>0</v>
      </c>
      <c r="K40" s="8">
        <v>0</v>
      </c>
    </row>
    <row r="41" spans="1:11" x14ac:dyDescent="0.35">
      <c r="A41" s="8" t="str">
        <f>"142303"</f>
        <v>142303</v>
      </c>
      <c r="B41" s="8" t="s">
        <v>47</v>
      </c>
      <c r="C41" s="8">
        <v>3307</v>
      </c>
      <c r="D41" s="8">
        <v>2694</v>
      </c>
      <c r="E41" s="8">
        <v>2611</v>
      </c>
      <c r="F41" s="8">
        <v>83</v>
      </c>
      <c r="G41" s="8">
        <v>0</v>
      </c>
      <c r="H41" s="8">
        <v>0</v>
      </c>
      <c r="I41" s="8">
        <v>4</v>
      </c>
      <c r="J41" s="8">
        <v>0</v>
      </c>
      <c r="K41" s="8">
        <v>0</v>
      </c>
    </row>
    <row r="42" spans="1:11" x14ac:dyDescent="0.35">
      <c r="A42" s="8" t="str">
        <f>"142304"</f>
        <v>142304</v>
      </c>
      <c r="B42" s="8" t="s">
        <v>48</v>
      </c>
      <c r="C42" s="8">
        <v>3526</v>
      </c>
      <c r="D42" s="8">
        <v>2973</v>
      </c>
      <c r="E42" s="8">
        <v>2897</v>
      </c>
      <c r="F42" s="8">
        <v>76</v>
      </c>
      <c r="G42" s="8">
        <v>0</v>
      </c>
      <c r="H42" s="8">
        <v>0</v>
      </c>
      <c r="I42" s="8">
        <v>4</v>
      </c>
      <c r="J42" s="8">
        <v>0</v>
      </c>
      <c r="K42" s="8">
        <v>0</v>
      </c>
    </row>
    <row r="43" spans="1:11" x14ac:dyDescent="0.35">
      <c r="A43" s="8" t="str">
        <f>"142305"</f>
        <v>142305</v>
      </c>
      <c r="B43" s="8" t="s">
        <v>49</v>
      </c>
      <c r="C43" s="8">
        <v>4135</v>
      </c>
      <c r="D43" s="8">
        <v>3304</v>
      </c>
      <c r="E43" s="8">
        <v>3248</v>
      </c>
      <c r="F43" s="8">
        <v>56</v>
      </c>
      <c r="G43" s="8">
        <v>0</v>
      </c>
      <c r="H43" s="8">
        <v>0</v>
      </c>
      <c r="I43" s="8">
        <v>6</v>
      </c>
      <c r="J43" s="8">
        <v>0</v>
      </c>
      <c r="K43" s="8">
        <v>0</v>
      </c>
    </row>
    <row r="44" spans="1:11" x14ac:dyDescent="0.35">
      <c r="A44" s="8" t="str">
        <f>"142306"</f>
        <v>142306</v>
      </c>
      <c r="B44" s="8" t="s">
        <v>50</v>
      </c>
      <c r="C44" s="8">
        <v>11283</v>
      </c>
      <c r="D44" s="8">
        <v>9496</v>
      </c>
      <c r="E44" s="8">
        <v>9408</v>
      </c>
      <c r="F44" s="8">
        <v>88</v>
      </c>
      <c r="G44" s="8">
        <v>0</v>
      </c>
      <c r="H44" s="8">
        <v>0</v>
      </c>
      <c r="I44" s="8">
        <v>17</v>
      </c>
      <c r="J44" s="8">
        <v>0</v>
      </c>
      <c r="K44" s="8">
        <v>0</v>
      </c>
    </row>
    <row r="45" spans="1:11" x14ac:dyDescent="0.35">
      <c r="A45" s="8" t="str">
        <f>"142307"</f>
        <v>142307</v>
      </c>
      <c r="B45" s="8" t="s">
        <v>51</v>
      </c>
      <c r="C45" s="8">
        <v>4102</v>
      </c>
      <c r="D45" s="8">
        <v>3374</v>
      </c>
      <c r="E45" s="8">
        <v>3329</v>
      </c>
      <c r="F45" s="8">
        <v>45</v>
      </c>
      <c r="G45" s="8">
        <v>0</v>
      </c>
      <c r="H45" s="8">
        <v>0</v>
      </c>
      <c r="I45" s="8">
        <v>2</v>
      </c>
      <c r="J45" s="8">
        <v>0</v>
      </c>
      <c r="K45" s="8">
        <v>0</v>
      </c>
    </row>
    <row r="46" spans="1:11" x14ac:dyDescent="0.35">
      <c r="A46" s="8" t="str">
        <f>"142308"</f>
        <v>142308</v>
      </c>
      <c r="B46" s="8" t="s">
        <v>52</v>
      </c>
      <c r="C46" s="8">
        <v>5236</v>
      </c>
      <c r="D46" s="8">
        <v>4176</v>
      </c>
      <c r="E46" s="8">
        <v>4067</v>
      </c>
      <c r="F46" s="8">
        <v>109</v>
      </c>
      <c r="G46" s="8">
        <v>0</v>
      </c>
      <c r="H46" s="8">
        <v>0</v>
      </c>
      <c r="I46" s="8">
        <v>12</v>
      </c>
      <c r="J46" s="8">
        <v>0</v>
      </c>
      <c r="K46" s="8">
        <v>0</v>
      </c>
    </row>
    <row r="47" spans="1:11" ht="14.6" x14ac:dyDescent="0.4">
      <c r="A47" s="7" t="s">
        <v>53</v>
      </c>
      <c r="B47" s="7"/>
      <c r="C47" s="7">
        <v>150972</v>
      </c>
      <c r="D47" s="7">
        <v>120060</v>
      </c>
      <c r="E47" s="7">
        <v>117986</v>
      </c>
      <c r="F47" s="7">
        <v>2074</v>
      </c>
      <c r="G47" s="7">
        <v>7</v>
      </c>
      <c r="H47" s="7">
        <v>0</v>
      </c>
      <c r="I47" s="7">
        <v>345</v>
      </c>
      <c r="J47" s="7">
        <v>0</v>
      </c>
      <c r="K47" s="7">
        <v>0</v>
      </c>
    </row>
    <row r="48" spans="1:11" x14ac:dyDescent="0.35">
      <c r="A48" s="8" t="str">
        <f>"142501"</f>
        <v>142501</v>
      </c>
      <c r="B48" s="8" t="s">
        <v>54</v>
      </c>
      <c r="C48" s="8">
        <v>15904</v>
      </c>
      <c r="D48" s="8">
        <v>13595</v>
      </c>
      <c r="E48" s="8">
        <v>13485</v>
      </c>
      <c r="F48" s="8">
        <v>110</v>
      </c>
      <c r="G48" s="8">
        <v>1</v>
      </c>
      <c r="H48" s="8">
        <v>0</v>
      </c>
      <c r="I48" s="8">
        <v>31</v>
      </c>
      <c r="J48" s="8">
        <v>0</v>
      </c>
      <c r="K48" s="8">
        <v>0</v>
      </c>
    </row>
    <row r="49" spans="1:11" x14ac:dyDescent="0.35">
      <c r="A49" s="8" t="str">
        <f>"142502"</f>
        <v>142502</v>
      </c>
      <c r="B49" s="8" t="s">
        <v>55</v>
      </c>
      <c r="C49" s="8">
        <v>9553</v>
      </c>
      <c r="D49" s="8">
        <v>7311</v>
      </c>
      <c r="E49" s="8">
        <v>7190</v>
      </c>
      <c r="F49" s="8">
        <v>121</v>
      </c>
      <c r="G49" s="8">
        <v>1</v>
      </c>
      <c r="H49" s="8">
        <v>0</v>
      </c>
      <c r="I49" s="8">
        <v>17</v>
      </c>
      <c r="J49" s="8">
        <v>0</v>
      </c>
      <c r="K49" s="8">
        <v>0</v>
      </c>
    </row>
    <row r="50" spans="1:11" x14ac:dyDescent="0.35">
      <c r="A50" s="8" t="str">
        <f>"142503"</f>
        <v>142503</v>
      </c>
      <c r="B50" s="8" t="s">
        <v>56</v>
      </c>
      <c r="C50" s="8">
        <v>13840</v>
      </c>
      <c r="D50" s="8">
        <v>11444</v>
      </c>
      <c r="E50" s="8">
        <v>11381</v>
      </c>
      <c r="F50" s="8">
        <v>63</v>
      </c>
      <c r="G50" s="8">
        <v>0</v>
      </c>
      <c r="H50" s="8">
        <v>0</v>
      </c>
      <c r="I50" s="8">
        <v>52</v>
      </c>
      <c r="J50" s="8">
        <v>0</v>
      </c>
      <c r="K50" s="8">
        <v>0</v>
      </c>
    </row>
    <row r="51" spans="1:11" x14ac:dyDescent="0.35">
      <c r="A51" s="8" t="str">
        <f>"142504"</f>
        <v>142504</v>
      </c>
      <c r="B51" s="8" t="s">
        <v>57</v>
      </c>
      <c r="C51" s="8">
        <v>7136</v>
      </c>
      <c r="D51" s="8">
        <v>5611</v>
      </c>
      <c r="E51" s="8">
        <v>5394</v>
      </c>
      <c r="F51" s="8">
        <v>217</v>
      </c>
      <c r="G51" s="8">
        <v>1</v>
      </c>
      <c r="H51" s="8">
        <v>0</v>
      </c>
      <c r="I51" s="8">
        <v>15</v>
      </c>
      <c r="J51" s="8">
        <v>0</v>
      </c>
      <c r="K51" s="8">
        <v>0</v>
      </c>
    </row>
    <row r="52" spans="1:11" x14ac:dyDescent="0.35">
      <c r="A52" s="8" t="str">
        <f>"142505"</f>
        <v>142505</v>
      </c>
      <c r="B52" s="8" t="s">
        <v>58</v>
      </c>
      <c r="C52" s="8">
        <v>14636</v>
      </c>
      <c r="D52" s="8">
        <v>11359</v>
      </c>
      <c r="E52" s="8">
        <v>11167</v>
      </c>
      <c r="F52" s="8">
        <v>192</v>
      </c>
      <c r="G52" s="8">
        <v>0</v>
      </c>
      <c r="H52" s="8">
        <v>0</v>
      </c>
      <c r="I52" s="8">
        <v>60</v>
      </c>
      <c r="J52" s="8">
        <v>0</v>
      </c>
      <c r="K52" s="8">
        <v>0</v>
      </c>
    </row>
    <row r="53" spans="1:11" x14ac:dyDescent="0.35">
      <c r="A53" s="8" t="str">
        <f>"142506"</f>
        <v>142506</v>
      </c>
      <c r="B53" s="8" t="s">
        <v>59</v>
      </c>
      <c r="C53" s="8">
        <v>13378</v>
      </c>
      <c r="D53" s="8">
        <v>10622</v>
      </c>
      <c r="E53" s="8">
        <v>10377</v>
      </c>
      <c r="F53" s="8">
        <v>245</v>
      </c>
      <c r="G53" s="8">
        <v>3</v>
      </c>
      <c r="H53" s="8">
        <v>0</v>
      </c>
      <c r="I53" s="8">
        <v>18</v>
      </c>
      <c r="J53" s="8">
        <v>0</v>
      </c>
      <c r="K53" s="8">
        <v>0</v>
      </c>
    </row>
    <row r="54" spans="1:11" x14ac:dyDescent="0.35">
      <c r="A54" s="8" t="str">
        <f>"142507"</f>
        <v>142507</v>
      </c>
      <c r="B54" s="8" t="s">
        <v>60</v>
      </c>
      <c r="C54" s="8">
        <v>12246</v>
      </c>
      <c r="D54" s="8">
        <v>9630</v>
      </c>
      <c r="E54" s="8">
        <v>9406</v>
      </c>
      <c r="F54" s="8">
        <v>224</v>
      </c>
      <c r="G54" s="8">
        <v>0</v>
      </c>
      <c r="H54" s="8">
        <v>0</v>
      </c>
      <c r="I54" s="8">
        <v>23</v>
      </c>
      <c r="J54" s="8">
        <v>0</v>
      </c>
      <c r="K54" s="8">
        <v>0</v>
      </c>
    </row>
    <row r="55" spans="1:11" x14ac:dyDescent="0.35">
      <c r="A55" s="8" t="str">
        <f>"142508"</f>
        <v>142508</v>
      </c>
      <c r="B55" s="8" t="s">
        <v>61</v>
      </c>
      <c r="C55" s="8">
        <v>9770</v>
      </c>
      <c r="D55" s="8">
        <v>7989</v>
      </c>
      <c r="E55" s="8">
        <v>7890</v>
      </c>
      <c r="F55" s="8">
        <v>99</v>
      </c>
      <c r="G55" s="8">
        <v>1</v>
      </c>
      <c r="H55" s="8">
        <v>0</v>
      </c>
      <c r="I55" s="8">
        <v>9</v>
      </c>
      <c r="J55" s="8">
        <v>0</v>
      </c>
      <c r="K55" s="8">
        <v>0</v>
      </c>
    </row>
    <row r="56" spans="1:11" x14ac:dyDescent="0.35">
      <c r="A56" s="8" t="str">
        <f>"142509"</f>
        <v>142509</v>
      </c>
      <c r="B56" s="8" t="s">
        <v>62</v>
      </c>
      <c r="C56" s="8">
        <v>7253</v>
      </c>
      <c r="D56" s="8">
        <v>5695</v>
      </c>
      <c r="E56" s="8">
        <v>5580</v>
      </c>
      <c r="F56" s="8">
        <v>115</v>
      </c>
      <c r="G56" s="8">
        <v>0</v>
      </c>
      <c r="H56" s="8">
        <v>0</v>
      </c>
      <c r="I56" s="8">
        <v>16</v>
      </c>
      <c r="J56" s="8">
        <v>0</v>
      </c>
      <c r="K56" s="8">
        <v>0</v>
      </c>
    </row>
    <row r="57" spans="1:11" x14ac:dyDescent="0.35">
      <c r="A57" s="8" t="str">
        <f>"142510"</f>
        <v>142510</v>
      </c>
      <c r="B57" s="8" t="s">
        <v>63</v>
      </c>
      <c r="C57" s="8">
        <v>15159</v>
      </c>
      <c r="D57" s="8">
        <v>11711</v>
      </c>
      <c r="E57" s="8">
        <v>11528</v>
      </c>
      <c r="F57" s="8">
        <v>183</v>
      </c>
      <c r="G57" s="8">
        <v>0</v>
      </c>
      <c r="H57" s="8">
        <v>0</v>
      </c>
      <c r="I57" s="8">
        <v>27</v>
      </c>
      <c r="J57" s="8">
        <v>0</v>
      </c>
      <c r="K57" s="8">
        <v>0</v>
      </c>
    </row>
    <row r="58" spans="1:11" x14ac:dyDescent="0.35">
      <c r="A58" s="8" t="str">
        <f>"142511"</f>
        <v>142511</v>
      </c>
      <c r="B58" s="8" t="s">
        <v>64</v>
      </c>
      <c r="C58" s="8">
        <v>9247</v>
      </c>
      <c r="D58" s="8">
        <v>7383</v>
      </c>
      <c r="E58" s="8">
        <v>7306</v>
      </c>
      <c r="F58" s="8">
        <v>77</v>
      </c>
      <c r="G58" s="8">
        <v>0</v>
      </c>
      <c r="H58" s="8">
        <v>0</v>
      </c>
      <c r="I58" s="8">
        <v>47</v>
      </c>
      <c r="J58" s="8">
        <v>0</v>
      </c>
      <c r="K58" s="8">
        <v>0</v>
      </c>
    </row>
    <row r="59" spans="1:11" x14ac:dyDescent="0.35">
      <c r="A59" s="8" t="str">
        <f>"142512"</f>
        <v>142512</v>
      </c>
      <c r="B59" s="8" t="s">
        <v>65</v>
      </c>
      <c r="C59" s="8">
        <v>9050</v>
      </c>
      <c r="D59" s="8">
        <v>7060</v>
      </c>
      <c r="E59" s="8">
        <v>6864</v>
      </c>
      <c r="F59" s="8">
        <v>196</v>
      </c>
      <c r="G59" s="8">
        <v>0</v>
      </c>
      <c r="H59" s="8">
        <v>0</v>
      </c>
      <c r="I59" s="8">
        <v>12</v>
      </c>
      <c r="J59" s="8">
        <v>0</v>
      </c>
      <c r="K59" s="8">
        <v>0</v>
      </c>
    </row>
    <row r="60" spans="1:11" x14ac:dyDescent="0.35">
      <c r="A60" s="8" t="str">
        <f>"142513"</f>
        <v>142513</v>
      </c>
      <c r="B60" s="8" t="s">
        <v>66</v>
      </c>
      <c r="C60" s="8">
        <v>13800</v>
      </c>
      <c r="D60" s="8">
        <v>10650</v>
      </c>
      <c r="E60" s="8">
        <v>10418</v>
      </c>
      <c r="F60" s="8">
        <v>232</v>
      </c>
      <c r="G60" s="8">
        <v>0</v>
      </c>
      <c r="H60" s="8">
        <v>0</v>
      </c>
      <c r="I60" s="8">
        <v>18</v>
      </c>
      <c r="J60" s="8">
        <v>0</v>
      </c>
      <c r="K60" s="8">
        <v>0</v>
      </c>
    </row>
    <row r="61" spans="1:11" ht="14.6" x14ac:dyDescent="0.4">
      <c r="A61" s="7" t="s">
        <v>67</v>
      </c>
      <c r="B61" s="7"/>
      <c r="C61" s="7">
        <v>37839</v>
      </c>
      <c r="D61" s="7">
        <v>30959</v>
      </c>
      <c r="E61" s="7">
        <v>30262</v>
      </c>
      <c r="F61" s="7">
        <v>697</v>
      </c>
      <c r="G61" s="7">
        <v>1</v>
      </c>
      <c r="H61" s="7">
        <v>0</v>
      </c>
      <c r="I61" s="7">
        <v>62</v>
      </c>
      <c r="J61" s="7">
        <v>0</v>
      </c>
      <c r="K61" s="7">
        <v>0</v>
      </c>
    </row>
    <row r="62" spans="1:11" x14ac:dyDescent="0.35">
      <c r="A62" s="8" t="str">
        <f>"143001"</f>
        <v>143001</v>
      </c>
      <c r="B62" s="8" t="s">
        <v>68</v>
      </c>
      <c r="C62" s="8">
        <v>5763</v>
      </c>
      <c r="D62" s="8">
        <v>4815</v>
      </c>
      <c r="E62" s="8">
        <v>4541</v>
      </c>
      <c r="F62" s="8">
        <v>274</v>
      </c>
      <c r="G62" s="8">
        <v>0</v>
      </c>
      <c r="H62" s="8">
        <v>0</v>
      </c>
      <c r="I62" s="8">
        <v>10</v>
      </c>
      <c r="J62" s="8">
        <v>0</v>
      </c>
      <c r="K62" s="8">
        <v>0</v>
      </c>
    </row>
    <row r="63" spans="1:11" x14ac:dyDescent="0.35">
      <c r="A63" s="8" t="str">
        <f>"143002"</f>
        <v>143002</v>
      </c>
      <c r="B63" s="8" t="s">
        <v>69</v>
      </c>
      <c r="C63" s="8">
        <v>5132</v>
      </c>
      <c r="D63" s="8">
        <v>4141</v>
      </c>
      <c r="E63" s="8">
        <v>4021</v>
      </c>
      <c r="F63" s="8">
        <v>120</v>
      </c>
      <c r="G63" s="8">
        <v>0</v>
      </c>
      <c r="H63" s="8">
        <v>0</v>
      </c>
      <c r="I63" s="8">
        <v>10</v>
      </c>
      <c r="J63" s="8">
        <v>0</v>
      </c>
      <c r="K63" s="8">
        <v>0</v>
      </c>
    </row>
    <row r="64" spans="1:11" x14ac:dyDescent="0.35">
      <c r="A64" s="8" t="str">
        <f>"143003"</f>
        <v>143003</v>
      </c>
      <c r="B64" s="8" t="s">
        <v>70</v>
      </c>
      <c r="C64" s="8">
        <v>3799</v>
      </c>
      <c r="D64" s="8">
        <v>2981</v>
      </c>
      <c r="E64" s="8">
        <v>2920</v>
      </c>
      <c r="F64" s="8">
        <v>61</v>
      </c>
      <c r="G64" s="8">
        <v>0</v>
      </c>
      <c r="H64" s="8">
        <v>0</v>
      </c>
      <c r="I64" s="8">
        <v>6</v>
      </c>
      <c r="J64" s="8">
        <v>0</v>
      </c>
      <c r="K64" s="8">
        <v>0</v>
      </c>
    </row>
    <row r="65" spans="1:11" x14ac:dyDescent="0.35">
      <c r="A65" s="8" t="str">
        <f>"143004"</f>
        <v>143004</v>
      </c>
      <c r="B65" s="8" t="s">
        <v>71</v>
      </c>
      <c r="C65" s="8">
        <v>5901</v>
      </c>
      <c r="D65" s="8">
        <v>4649</v>
      </c>
      <c r="E65" s="8">
        <v>4564</v>
      </c>
      <c r="F65" s="8">
        <v>85</v>
      </c>
      <c r="G65" s="8">
        <v>0</v>
      </c>
      <c r="H65" s="8">
        <v>0</v>
      </c>
      <c r="I65" s="8">
        <v>8</v>
      </c>
      <c r="J65" s="8">
        <v>0</v>
      </c>
      <c r="K65" s="8">
        <v>0</v>
      </c>
    </row>
    <row r="66" spans="1:11" x14ac:dyDescent="0.35">
      <c r="A66" s="8" t="str">
        <f>"143005"</f>
        <v>143005</v>
      </c>
      <c r="B66" s="8" t="s">
        <v>72</v>
      </c>
      <c r="C66" s="8">
        <v>17244</v>
      </c>
      <c r="D66" s="8">
        <v>14373</v>
      </c>
      <c r="E66" s="8">
        <v>14216</v>
      </c>
      <c r="F66" s="8">
        <v>157</v>
      </c>
      <c r="G66" s="8">
        <v>1</v>
      </c>
      <c r="H66" s="8">
        <v>0</v>
      </c>
      <c r="I66" s="8">
        <v>28</v>
      </c>
      <c r="J66" s="8">
        <v>0</v>
      </c>
      <c r="K66" s="8">
        <v>0</v>
      </c>
    </row>
    <row r="67" spans="1:11" ht="14.6" x14ac:dyDescent="0.4">
      <c r="A67" s="7" t="s">
        <v>73</v>
      </c>
      <c r="B67" s="7"/>
      <c r="C67" s="7">
        <v>35079</v>
      </c>
      <c r="D67" s="7">
        <v>28506</v>
      </c>
      <c r="E67" s="7">
        <v>28054</v>
      </c>
      <c r="F67" s="7">
        <v>452</v>
      </c>
      <c r="G67" s="7">
        <v>0</v>
      </c>
      <c r="H67" s="7">
        <v>0</v>
      </c>
      <c r="I67" s="7">
        <v>81</v>
      </c>
      <c r="J67" s="7">
        <v>0</v>
      </c>
      <c r="K67" s="7">
        <v>0</v>
      </c>
    </row>
    <row r="68" spans="1:11" x14ac:dyDescent="0.35">
      <c r="A68" s="8" t="str">
        <f>"143601"</f>
        <v>143601</v>
      </c>
      <c r="B68" s="8" t="s">
        <v>74</v>
      </c>
      <c r="C68" s="8">
        <v>4435</v>
      </c>
      <c r="D68" s="8">
        <v>3592</v>
      </c>
      <c r="E68" s="8">
        <v>3474</v>
      </c>
      <c r="F68" s="8">
        <v>118</v>
      </c>
      <c r="G68" s="8">
        <v>0</v>
      </c>
      <c r="H68" s="8">
        <v>0</v>
      </c>
      <c r="I68" s="8">
        <v>5</v>
      </c>
      <c r="J68" s="8">
        <v>0</v>
      </c>
      <c r="K68" s="8">
        <v>0</v>
      </c>
    </row>
    <row r="69" spans="1:11" x14ac:dyDescent="0.35">
      <c r="A69" s="8" t="str">
        <f>"143602"</f>
        <v>143602</v>
      </c>
      <c r="B69" s="8" t="s">
        <v>75</v>
      </c>
      <c r="C69" s="8">
        <v>5389</v>
      </c>
      <c r="D69" s="8">
        <v>4457</v>
      </c>
      <c r="E69" s="8">
        <v>4332</v>
      </c>
      <c r="F69" s="8">
        <v>125</v>
      </c>
      <c r="G69" s="8">
        <v>0</v>
      </c>
      <c r="H69" s="8">
        <v>0</v>
      </c>
      <c r="I69" s="8">
        <v>21</v>
      </c>
      <c r="J69" s="8">
        <v>0</v>
      </c>
      <c r="K69" s="8">
        <v>0</v>
      </c>
    </row>
    <row r="70" spans="1:11" x14ac:dyDescent="0.35">
      <c r="A70" s="8" t="str">
        <f>"143603"</f>
        <v>143603</v>
      </c>
      <c r="B70" s="8" t="s">
        <v>76</v>
      </c>
      <c r="C70" s="8">
        <v>5886</v>
      </c>
      <c r="D70" s="8">
        <v>4843</v>
      </c>
      <c r="E70" s="8">
        <v>4752</v>
      </c>
      <c r="F70" s="8">
        <v>91</v>
      </c>
      <c r="G70" s="8">
        <v>0</v>
      </c>
      <c r="H70" s="8">
        <v>0</v>
      </c>
      <c r="I70" s="8">
        <v>22</v>
      </c>
      <c r="J70" s="8">
        <v>0</v>
      </c>
      <c r="K70" s="8">
        <v>0</v>
      </c>
    </row>
    <row r="71" spans="1:11" x14ac:dyDescent="0.35">
      <c r="A71" s="8" t="str">
        <f>"143604"</f>
        <v>143604</v>
      </c>
      <c r="B71" s="8" t="s">
        <v>77</v>
      </c>
      <c r="C71" s="8">
        <v>4834</v>
      </c>
      <c r="D71" s="8">
        <v>3785</v>
      </c>
      <c r="E71" s="8">
        <v>3752</v>
      </c>
      <c r="F71" s="8">
        <v>33</v>
      </c>
      <c r="G71" s="8">
        <v>0</v>
      </c>
      <c r="H71" s="8">
        <v>0</v>
      </c>
      <c r="I71" s="8">
        <v>7</v>
      </c>
      <c r="J71" s="8">
        <v>0</v>
      </c>
      <c r="K71" s="8">
        <v>0</v>
      </c>
    </row>
    <row r="72" spans="1:11" x14ac:dyDescent="0.35">
      <c r="A72" s="8" t="str">
        <f>"143605"</f>
        <v>143605</v>
      </c>
      <c r="B72" s="8" t="s">
        <v>78</v>
      </c>
      <c r="C72" s="8">
        <v>14535</v>
      </c>
      <c r="D72" s="8">
        <v>11829</v>
      </c>
      <c r="E72" s="8">
        <v>11744</v>
      </c>
      <c r="F72" s="8">
        <v>85</v>
      </c>
      <c r="G72" s="8">
        <v>0</v>
      </c>
      <c r="H72" s="8">
        <v>0</v>
      </c>
      <c r="I72" s="8">
        <v>26</v>
      </c>
      <c r="J72" s="8">
        <v>0</v>
      </c>
      <c r="K72" s="8">
        <v>0</v>
      </c>
    </row>
    <row r="73" spans="1:11" x14ac:dyDescent="0.35">
      <c r="A73" s="8" t="s">
        <v>79</v>
      </c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s="3" customFormat="1" ht="14.6" x14ac:dyDescent="0.4">
      <c r="A74" s="7" t="str">
        <f>"146301"</f>
        <v>146301</v>
      </c>
      <c r="B74" s="7" t="s">
        <v>80</v>
      </c>
      <c r="C74" s="7">
        <v>182731</v>
      </c>
      <c r="D74" s="7">
        <v>151777</v>
      </c>
      <c r="E74" s="7">
        <v>150558</v>
      </c>
      <c r="F74" s="7">
        <v>1219</v>
      </c>
      <c r="G74" s="7">
        <v>1</v>
      </c>
      <c r="H74" s="7">
        <v>0</v>
      </c>
      <c r="I74" s="7">
        <v>499</v>
      </c>
      <c r="J74" s="7">
        <v>0</v>
      </c>
      <c r="K74" s="7">
        <v>0</v>
      </c>
    </row>
    <row r="75" spans="1:11" s="3" customFormat="1" ht="14.6" x14ac:dyDescent="0.4">
      <c r="A75" s="9" t="s">
        <v>81</v>
      </c>
      <c r="B75" s="9"/>
      <c r="C75" s="9">
        <v>664491</v>
      </c>
      <c r="D75" s="9">
        <v>541574</v>
      </c>
      <c r="E75" s="9">
        <v>532898</v>
      </c>
      <c r="F75" s="9">
        <v>8676</v>
      </c>
      <c r="G75" s="9">
        <v>19</v>
      </c>
      <c r="H75" s="9">
        <v>1</v>
      </c>
      <c r="I75" s="9">
        <v>1477</v>
      </c>
      <c r="J75" s="9">
        <v>0</v>
      </c>
      <c r="K75" s="9">
        <v>0</v>
      </c>
    </row>
  </sheetData>
  <pageMargins left="0.7" right="0.7" top="0.75" bottom="0.75" header="0.3" footer="0.3"/>
  <pageSetup paperSize="8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rejestr_wyborcow_2024_kw_4_2025</vt:lpstr>
      <vt:lpstr>rejestr_wyborcow_2024_kw_4_2025!Obszar_wydruku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Bugajny</dc:creator>
  <cp:lastModifiedBy>Anita Bugajny</cp:lastModifiedBy>
  <cp:lastPrinted>2025-01-13T11:14:51Z</cp:lastPrinted>
  <dcterms:created xsi:type="dcterms:W3CDTF">2025-01-13T11:13:17Z</dcterms:created>
  <dcterms:modified xsi:type="dcterms:W3CDTF">2025-01-13T11:14:58Z</dcterms:modified>
</cp:coreProperties>
</file>