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_Moje dokumenty\......Pulpit\CMS\_REJESTR WYBORCÓW - Meldunki kwartalne\Rej wyb 2023\"/>
    </mc:Choice>
  </mc:AlternateContent>
  <bookViews>
    <workbookView xWindow="0" yWindow="0" windowWidth="36490" windowHeight="12170"/>
  </bookViews>
  <sheets>
    <sheet name="rejestr_wyborcow_2023_kw_4_2024" sheetId="1" r:id="rId1"/>
  </sheets>
  <definedNames>
    <definedName name="_xlnm.Print_Area" localSheetId="0">rejestr_wyborcow_2023_kw_4_2024!$A$1:$K$75</definedName>
  </definedName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<sst xmlns="http://schemas.openxmlformats.org/spreadsheetml/2006/main" count="84" uniqueCount="84">
  <si>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</si>
  <si>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</si>
  <si>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</si>
  <si>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</si>
  <si>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</si>
  <si>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</si>
  <si>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</si>
  <si>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</si>
  <si>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</si>
  <si>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</si>
  <si>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</si>
  <si>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</si>
  <si>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</si>
  <si>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</si>
  <si>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</si>
  <si>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</si>
  <si>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</si>
  <si>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</si>
  <si>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</si>
  <si>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</si>
  <si>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</si>
  <si>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</si>
  <si>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</si>
  <si>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</si>
  <si>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</si>
  <si>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</si>
  <si>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</si>
  <si>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</si>
  <si>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</si>
  <si>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</si>
  <si>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</si>
  <si>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</si>
  <si>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</si>
  <si>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</si>
  <si>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</si>
  <si>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</si>
  <si>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</si>
  <si>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</si>
  <si>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</si>
  <si>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</si>
  <si>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</si>
  <si>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</si>
  <si>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</si>
  <si>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</si>
  <si>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</si>
  <si>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</si>
  <si>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</si>
  <si>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</si>
  <si>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</si>
  <si>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</si>
  <si>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</si>
  <si>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</si>
  <si>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</si>
  <si>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</si>
  <si>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</si>
  <si>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</si>
  <si>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</si>
  <si>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</si>
  <si>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</si>
  <si>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</si>
  <si>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</si>
  <si>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</si>
  <si>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</si>
  <si>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</si>
  <si>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</si>
  <si>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</si>
  <si>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</si>
  <si>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</si>
  <si>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</si>
  <si>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</si>
  <si>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</si>
  <si>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</si>
  <si>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</si>
  <si>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</si>
  <si>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</si>
  <si>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</si>
  <si>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</si>
  <si>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</si>
  <si>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</si>
  <si>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</si>
  <si>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</si>
  <si>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</si>
  <si>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</si>
  <si>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tan rejestru wyborców na dzień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</si>
</sst>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10" xfId="0" applyFont="1" applyFill="1" applyBorder="1"/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topLeftCell="A58" workbookViewId="0">
      <selection activeCell="L10" sqref="L10"/>
    </sheetView>
  </sheetViews>
  <sheetFormatPr defaultRowHeight="14.5" x14ac:dyDescent="0.35"/>
  <cols>
    <col min="1" max="1" width="24.26953125" bestFit="1" customWidth="1"/>
    <col min="2" max="2" width="23.90625" bestFit="1" customWidth="1"/>
    <col min="3" max="3" width="17.54296875" bestFit="1" customWidth="1"/>
    <col min="4" max="4" width="21.81640625" bestFit="1" customWidth="1"/>
    <col min="5" max="11" width="30.1796875" customWidth="1"/>
  </cols>
  <sheetData>
    <row r="1" spans="1:14" x14ac:dyDescent="0.35">
      <c r="A1" s="1"/>
      <c r="B1" s="1"/>
    </row>
    <row r="2" spans="1:14" x14ac:dyDescent="0.35">
      <c r="A2" s="2" t="s">
        <v>82</v>
      </c>
      <c r="B2" s="2"/>
      <c r="C2" t="s">
        <v>83</v>
      </c>
      <c r="N2" s="2"/>
    </row>
    <row r="3" spans="1:14" x14ac:dyDescent="0.35">
      <c r="A3" s="1"/>
      <c r="B3" s="1"/>
    </row>
    <row r="4" spans="1:14" s="4" customFormat="1" ht="58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4" s="2" customFormat="1" x14ac:dyDescent="0.35">
      <c r="A5" s="5" t="s">
        <v>11</v>
      </c>
      <c r="B5" s="5"/>
      <c r="C5" s="5">
        <v>33012</v>
      </c>
      <c r="D5" s="5">
        <v>26242</v>
      </c>
      <c r="E5" s="5">
        <v>25983</v>
      </c>
      <c r="F5" s="5">
        <v>259</v>
      </c>
      <c r="G5" s="5">
        <v>1</v>
      </c>
      <c r="H5" s="5">
        <v>0</v>
      </c>
      <c r="I5" s="5">
        <v>58</v>
      </c>
      <c r="J5" s="5">
        <v>0</v>
      </c>
      <c r="K5" s="5">
        <v>0</v>
      </c>
    </row>
    <row r="6" spans="1:14" x14ac:dyDescent="0.35">
      <c r="A6" s="6" t="str">
        <f>"140101"</f>
        <v>140101</v>
      </c>
      <c r="B6" s="6" t="s">
        <v>12</v>
      </c>
      <c r="C6" s="6">
        <v>9791</v>
      </c>
      <c r="D6" s="6">
        <v>7892</v>
      </c>
      <c r="E6" s="6">
        <v>7853</v>
      </c>
      <c r="F6" s="6">
        <v>39</v>
      </c>
      <c r="G6" s="6">
        <v>1</v>
      </c>
      <c r="H6" s="6">
        <v>0</v>
      </c>
      <c r="I6" s="6">
        <v>18</v>
      </c>
      <c r="J6" s="6">
        <v>0</v>
      </c>
      <c r="K6" s="6">
        <v>0</v>
      </c>
    </row>
    <row r="7" spans="1:14" x14ac:dyDescent="0.35">
      <c r="A7" s="6" t="str">
        <f>"140102"</f>
        <v>140102</v>
      </c>
      <c r="B7" s="6" t="s">
        <v>13</v>
      </c>
      <c r="C7" s="6">
        <v>5530</v>
      </c>
      <c r="D7" s="6">
        <v>4404</v>
      </c>
      <c r="E7" s="6">
        <v>4343</v>
      </c>
      <c r="F7" s="6">
        <v>61</v>
      </c>
      <c r="G7" s="6">
        <v>0</v>
      </c>
      <c r="H7" s="6">
        <v>0</v>
      </c>
      <c r="I7" s="6">
        <v>6</v>
      </c>
      <c r="J7" s="6">
        <v>0</v>
      </c>
      <c r="K7" s="6">
        <v>0</v>
      </c>
    </row>
    <row r="8" spans="1:14" x14ac:dyDescent="0.35">
      <c r="A8" s="6" t="str">
        <f>"140103"</f>
        <v>140103</v>
      </c>
      <c r="B8" s="6" t="s">
        <v>14</v>
      </c>
      <c r="C8" s="6">
        <v>3844</v>
      </c>
      <c r="D8" s="6">
        <v>3034</v>
      </c>
      <c r="E8" s="6">
        <v>3008</v>
      </c>
      <c r="F8" s="6">
        <v>26</v>
      </c>
      <c r="G8" s="6">
        <v>0</v>
      </c>
      <c r="H8" s="6">
        <v>0</v>
      </c>
      <c r="I8" s="6">
        <v>6</v>
      </c>
      <c r="J8" s="6">
        <v>0</v>
      </c>
      <c r="K8" s="6">
        <v>0</v>
      </c>
    </row>
    <row r="9" spans="1:14" x14ac:dyDescent="0.35">
      <c r="A9" s="6" t="str">
        <f>"140104"</f>
        <v>140104</v>
      </c>
      <c r="B9" s="6" t="s">
        <v>15</v>
      </c>
      <c r="C9" s="6">
        <v>5538</v>
      </c>
      <c r="D9" s="6">
        <v>4239</v>
      </c>
      <c r="E9" s="6">
        <v>4188</v>
      </c>
      <c r="F9" s="6">
        <v>51</v>
      </c>
      <c r="G9" s="6">
        <v>0</v>
      </c>
      <c r="H9" s="6">
        <v>0</v>
      </c>
      <c r="I9" s="6">
        <v>4</v>
      </c>
      <c r="J9" s="6">
        <v>0</v>
      </c>
      <c r="K9" s="6">
        <v>0</v>
      </c>
    </row>
    <row r="10" spans="1:14" x14ac:dyDescent="0.35">
      <c r="A10" s="6" t="str">
        <f>"140105"</f>
        <v>140105</v>
      </c>
      <c r="B10" s="6" t="s">
        <v>16</v>
      </c>
      <c r="C10" s="6">
        <v>5502</v>
      </c>
      <c r="D10" s="6">
        <v>4394</v>
      </c>
      <c r="E10" s="6">
        <v>4362</v>
      </c>
      <c r="F10" s="6">
        <v>32</v>
      </c>
      <c r="G10" s="6">
        <v>0</v>
      </c>
      <c r="H10" s="6">
        <v>0</v>
      </c>
      <c r="I10" s="6">
        <v>21</v>
      </c>
      <c r="J10" s="6">
        <v>0</v>
      </c>
      <c r="K10" s="6">
        <v>0</v>
      </c>
    </row>
    <row r="11" spans="1:14" x14ac:dyDescent="0.35">
      <c r="A11" s="6" t="str">
        <f>"140106"</f>
        <v>140106</v>
      </c>
      <c r="B11" s="6" t="s">
        <v>17</v>
      </c>
      <c r="C11" s="6">
        <v>2807</v>
      </c>
      <c r="D11" s="6">
        <v>2279</v>
      </c>
      <c r="E11" s="6">
        <v>2229</v>
      </c>
      <c r="F11" s="6">
        <v>50</v>
      </c>
      <c r="G11" s="6">
        <v>0</v>
      </c>
      <c r="H11" s="6">
        <v>0</v>
      </c>
      <c r="I11" s="6">
        <v>3</v>
      </c>
      <c r="J11" s="6">
        <v>0</v>
      </c>
      <c r="K11" s="6">
        <v>0</v>
      </c>
    </row>
    <row r="12" spans="1:14" s="2" customFormat="1" x14ac:dyDescent="0.35">
      <c r="A12" s="5" t="s">
        <v>18</v>
      </c>
      <c r="B12" s="5"/>
      <c r="C12" s="5">
        <v>95083</v>
      </c>
      <c r="D12" s="5">
        <v>76591</v>
      </c>
      <c r="E12" s="5">
        <v>75253</v>
      </c>
      <c r="F12" s="5">
        <v>1338</v>
      </c>
      <c r="G12" s="5">
        <v>5</v>
      </c>
      <c r="H12" s="5">
        <v>0</v>
      </c>
      <c r="I12" s="5">
        <v>156</v>
      </c>
      <c r="J12" s="5">
        <v>0</v>
      </c>
      <c r="K12" s="5">
        <v>0</v>
      </c>
    </row>
    <row r="13" spans="1:14" x14ac:dyDescent="0.35">
      <c r="A13" s="6" t="str">
        <f>"140601"</f>
        <v>140601</v>
      </c>
      <c r="B13" s="6" t="s">
        <v>19</v>
      </c>
      <c r="C13" s="6">
        <v>6234</v>
      </c>
      <c r="D13" s="6">
        <v>5115</v>
      </c>
      <c r="E13" s="6">
        <v>5066</v>
      </c>
      <c r="F13" s="6">
        <v>49</v>
      </c>
      <c r="G13" s="6">
        <v>1</v>
      </c>
      <c r="H13" s="6">
        <v>0</v>
      </c>
      <c r="I13" s="6">
        <v>6</v>
      </c>
      <c r="J13" s="6">
        <v>0</v>
      </c>
      <c r="K13" s="6">
        <v>0</v>
      </c>
    </row>
    <row r="14" spans="1:14" x14ac:dyDescent="0.35">
      <c r="A14" s="6" t="str">
        <f>"140602"</f>
        <v>140602</v>
      </c>
      <c r="B14" s="6" t="s">
        <v>20</v>
      </c>
      <c r="C14" s="6">
        <v>7234</v>
      </c>
      <c r="D14" s="6">
        <v>5938</v>
      </c>
      <c r="E14" s="6">
        <v>5890</v>
      </c>
      <c r="F14" s="6">
        <v>48</v>
      </c>
      <c r="G14" s="6">
        <v>0</v>
      </c>
      <c r="H14" s="6">
        <v>0</v>
      </c>
      <c r="I14" s="6">
        <v>6</v>
      </c>
      <c r="J14" s="6">
        <v>0</v>
      </c>
      <c r="K14" s="6">
        <v>0</v>
      </c>
    </row>
    <row r="15" spans="1:14" x14ac:dyDescent="0.35">
      <c r="A15" s="6" t="str">
        <f>"140603"</f>
        <v>140603</v>
      </c>
      <c r="B15" s="6" t="s">
        <v>21</v>
      </c>
      <c r="C15" s="6">
        <v>9894</v>
      </c>
      <c r="D15" s="6">
        <v>7863</v>
      </c>
      <c r="E15" s="6">
        <v>7627</v>
      </c>
      <c r="F15" s="6">
        <v>236</v>
      </c>
      <c r="G15" s="6">
        <v>0</v>
      </c>
      <c r="H15" s="6">
        <v>0</v>
      </c>
      <c r="I15" s="6">
        <v>15</v>
      </c>
      <c r="J15" s="6">
        <v>0</v>
      </c>
      <c r="K15" s="6">
        <v>0</v>
      </c>
    </row>
    <row r="16" spans="1:14" x14ac:dyDescent="0.35">
      <c r="A16" s="6" t="str">
        <f>"140604"</f>
        <v>140604</v>
      </c>
      <c r="B16" s="6" t="s">
        <v>22</v>
      </c>
      <c r="C16" s="6">
        <v>2907</v>
      </c>
      <c r="D16" s="6">
        <v>2316</v>
      </c>
      <c r="E16" s="6">
        <v>2215</v>
      </c>
      <c r="F16" s="6">
        <v>101</v>
      </c>
      <c r="G16" s="6">
        <v>0</v>
      </c>
      <c r="H16" s="6">
        <v>0</v>
      </c>
      <c r="I16" s="6">
        <v>7</v>
      </c>
      <c r="J16" s="6">
        <v>0</v>
      </c>
      <c r="K16" s="6">
        <v>0</v>
      </c>
    </row>
    <row r="17" spans="1:11" x14ac:dyDescent="0.35">
      <c r="A17" s="6" t="str">
        <f>"140605"</f>
        <v>140605</v>
      </c>
      <c r="B17" s="6" t="s">
        <v>23</v>
      </c>
      <c r="C17" s="6">
        <v>24528</v>
      </c>
      <c r="D17" s="6">
        <v>19586</v>
      </c>
      <c r="E17" s="6">
        <v>19203</v>
      </c>
      <c r="F17" s="6">
        <v>383</v>
      </c>
      <c r="G17" s="6">
        <v>4</v>
      </c>
      <c r="H17" s="6">
        <v>0</v>
      </c>
      <c r="I17" s="6">
        <v>31</v>
      </c>
      <c r="J17" s="6">
        <v>0</v>
      </c>
      <c r="K17" s="6">
        <v>0</v>
      </c>
    </row>
    <row r="18" spans="1:11" x14ac:dyDescent="0.35">
      <c r="A18" s="6" t="str">
        <f>"140606"</f>
        <v>140606</v>
      </c>
      <c r="B18" s="6" t="s">
        <v>24</v>
      </c>
      <c r="C18" s="6">
        <v>5299</v>
      </c>
      <c r="D18" s="6">
        <v>4237</v>
      </c>
      <c r="E18" s="6">
        <v>4181</v>
      </c>
      <c r="F18" s="6">
        <v>56</v>
      </c>
      <c r="G18" s="6">
        <v>0</v>
      </c>
      <c r="H18" s="6">
        <v>0</v>
      </c>
      <c r="I18" s="6">
        <v>4</v>
      </c>
      <c r="J18" s="6">
        <v>0</v>
      </c>
      <c r="K18" s="6">
        <v>0</v>
      </c>
    </row>
    <row r="19" spans="1:11" x14ac:dyDescent="0.35">
      <c r="A19" s="6" t="str">
        <f>"140607"</f>
        <v>140607</v>
      </c>
      <c r="B19" s="6" t="s">
        <v>25</v>
      </c>
      <c r="C19" s="6">
        <v>8334</v>
      </c>
      <c r="D19" s="6">
        <v>6868</v>
      </c>
      <c r="E19" s="6">
        <v>6790</v>
      </c>
      <c r="F19" s="6">
        <v>78</v>
      </c>
      <c r="G19" s="6">
        <v>0</v>
      </c>
      <c r="H19" s="6">
        <v>0</v>
      </c>
      <c r="I19" s="6">
        <v>10</v>
      </c>
      <c r="J19" s="6">
        <v>0</v>
      </c>
      <c r="K19" s="6">
        <v>0</v>
      </c>
    </row>
    <row r="20" spans="1:11" x14ac:dyDescent="0.35">
      <c r="A20" s="6" t="str">
        <f>"140608"</f>
        <v>140608</v>
      </c>
      <c r="B20" s="6" t="s">
        <v>26</v>
      </c>
      <c r="C20" s="6">
        <v>7340</v>
      </c>
      <c r="D20" s="6">
        <v>6063</v>
      </c>
      <c r="E20" s="6">
        <v>5946</v>
      </c>
      <c r="F20" s="6">
        <v>117</v>
      </c>
      <c r="G20" s="6">
        <v>0</v>
      </c>
      <c r="H20" s="6">
        <v>0</v>
      </c>
      <c r="I20" s="6">
        <v>35</v>
      </c>
      <c r="J20" s="6">
        <v>0</v>
      </c>
      <c r="K20" s="6">
        <v>0</v>
      </c>
    </row>
    <row r="21" spans="1:11" x14ac:dyDescent="0.35">
      <c r="A21" s="6" t="str">
        <f>"140609"</f>
        <v>140609</v>
      </c>
      <c r="B21" s="6" t="s">
        <v>27</v>
      </c>
      <c r="C21" s="6">
        <v>4806</v>
      </c>
      <c r="D21" s="6">
        <v>3796</v>
      </c>
      <c r="E21" s="6">
        <v>3627</v>
      </c>
      <c r="F21" s="6">
        <v>169</v>
      </c>
      <c r="G21" s="6">
        <v>0</v>
      </c>
      <c r="H21" s="6">
        <v>0</v>
      </c>
      <c r="I21" s="6">
        <v>3</v>
      </c>
      <c r="J21" s="6">
        <v>0</v>
      </c>
      <c r="K21" s="6">
        <v>0</v>
      </c>
    </row>
    <row r="22" spans="1:11" x14ac:dyDescent="0.35">
      <c r="A22" s="6" t="str">
        <f>"140611"</f>
        <v>140611</v>
      </c>
      <c r="B22" s="6" t="s">
        <v>28</v>
      </c>
      <c r="C22" s="6">
        <v>18507</v>
      </c>
      <c r="D22" s="6">
        <v>14809</v>
      </c>
      <c r="E22" s="6">
        <v>14708</v>
      </c>
      <c r="F22" s="6">
        <v>101</v>
      </c>
      <c r="G22" s="6">
        <v>0</v>
      </c>
      <c r="H22" s="6">
        <v>0</v>
      </c>
      <c r="I22" s="6">
        <v>39</v>
      </c>
      <c r="J22" s="6">
        <v>0</v>
      </c>
      <c r="K22" s="6">
        <v>0</v>
      </c>
    </row>
    <row r="23" spans="1:11" s="2" customFormat="1" x14ac:dyDescent="0.35">
      <c r="A23" s="5" t="s">
        <v>29</v>
      </c>
      <c r="B23" s="5"/>
      <c r="C23" s="5">
        <v>58149</v>
      </c>
      <c r="D23" s="5">
        <v>47833</v>
      </c>
      <c r="E23" s="5">
        <v>46994</v>
      </c>
      <c r="F23" s="5">
        <v>839</v>
      </c>
      <c r="G23" s="5">
        <v>1</v>
      </c>
      <c r="H23" s="5">
        <v>0</v>
      </c>
      <c r="I23" s="5">
        <v>101</v>
      </c>
      <c r="J23" s="5">
        <v>0</v>
      </c>
      <c r="K23" s="5">
        <v>0</v>
      </c>
    </row>
    <row r="24" spans="1:11" x14ac:dyDescent="0.35">
      <c r="A24" s="6" t="str">
        <f>"140701"</f>
        <v>140701</v>
      </c>
      <c r="B24" s="6" t="s">
        <v>30</v>
      </c>
      <c r="C24" s="6">
        <v>4842</v>
      </c>
      <c r="D24" s="6">
        <v>4032</v>
      </c>
      <c r="E24" s="6">
        <v>3934</v>
      </c>
      <c r="F24" s="6">
        <v>98</v>
      </c>
      <c r="G24" s="6">
        <v>0</v>
      </c>
      <c r="H24" s="6">
        <v>0</v>
      </c>
      <c r="I24" s="6">
        <v>6</v>
      </c>
      <c r="J24" s="6">
        <v>0</v>
      </c>
      <c r="K24" s="6">
        <v>0</v>
      </c>
    </row>
    <row r="25" spans="1:11" x14ac:dyDescent="0.35">
      <c r="A25" s="6" t="str">
        <f>"140702"</f>
        <v>140702</v>
      </c>
      <c r="B25" s="6" t="s">
        <v>31</v>
      </c>
      <c r="C25" s="6">
        <v>7115</v>
      </c>
      <c r="D25" s="6">
        <v>5750</v>
      </c>
      <c r="E25" s="6">
        <v>5592</v>
      </c>
      <c r="F25" s="6">
        <v>158</v>
      </c>
      <c r="G25" s="6">
        <v>0</v>
      </c>
      <c r="H25" s="6">
        <v>0</v>
      </c>
      <c r="I25" s="6">
        <v>12</v>
      </c>
      <c r="J25" s="6">
        <v>0</v>
      </c>
      <c r="K25" s="6">
        <v>0</v>
      </c>
    </row>
    <row r="26" spans="1:11" x14ac:dyDescent="0.35">
      <c r="A26" s="6" t="str">
        <f>"140703"</f>
        <v>140703</v>
      </c>
      <c r="B26" s="6" t="s">
        <v>32</v>
      </c>
      <c r="C26" s="6">
        <v>3743</v>
      </c>
      <c r="D26" s="6">
        <v>3050</v>
      </c>
      <c r="E26" s="6">
        <v>3017</v>
      </c>
      <c r="F26" s="6">
        <v>33</v>
      </c>
      <c r="G26" s="6">
        <v>0</v>
      </c>
      <c r="H26" s="6">
        <v>0</v>
      </c>
      <c r="I26" s="6">
        <v>8</v>
      </c>
      <c r="J26" s="6">
        <v>0</v>
      </c>
      <c r="K26" s="6">
        <v>0</v>
      </c>
    </row>
    <row r="27" spans="1:11" x14ac:dyDescent="0.35">
      <c r="A27" s="6" t="str">
        <f>"140704"</f>
        <v>140704</v>
      </c>
      <c r="B27" s="6" t="s">
        <v>33</v>
      </c>
      <c r="C27" s="6">
        <v>3951</v>
      </c>
      <c r="D27" s="6">
        <v>3182</v>
      </c>
      <c r="E27" s="6">
        <v>3039</v>
      </c>
      <c r="F27" s="6">
        <v>143</v>
      </c>
      <c r="G27" s="6">
        <v>0</v>
      </c>
      <c r="H27" s="6">
        <v>0</v>
      </c>
      <c r="I27" s="6">
        <v>4</v>
      </c>
      <c r="J27" s="6">
        <v>0</v>
      </c>
      <c r="K27" s="6">
        <v>0</v>
      </c>
    </row>
    <row r="28" spans="1:11" x14ac:dyDescent="0.35">
      <c r="A28" s="6" t="str">
        <f>"140705"</f>
        <v>140705</v>
      </c>
      <c r="B28" s="6" t="s">
        <v>34</v>
      </c>
      <c r="C28" s="6">
        <v>27876</v>
      </c>
      <c r="D28" s="6">
        <v>23186</v>
      </c>
      <c r="E28" s="6">
        <v>23072</v>
      </c>
      <c r="F28" s="6">
        <v>114</v>
      </c>
      <c r="G28" s="6">
        <v>0</v>
      </c>
      <c r="H28" s="6">
        <v>0</v>
      </c>
      <c r="I28" s="6">
        <v>57</v>
      </c>
      <c r="J28" s="6">
        <v>0</v>
      </c>
      <c r="K28" s="6">
        <v>0</v>
      </c>
    </row>
    <row r="29" spans="1:11" x14ac:dyDescent="0.35">
      <c r="A29" s="6" t="str">
        <f>"140706"</f>
        <v>140706</v>
      </c>
      <c r="B29" s="6" t="s">
        <v>35</v>
      </c>
      <c r="C29" s="6">
        <v>6779</v>
      </c>
      <c r="D29" s="6">
        <v>5454</v>
      </c>
      <c r="E29" s="6">
        <v>5238</v>
      </c>
      <c r="F29" s="6">
        <v>216</v>
      </c>
      <c r="G29" s="6">
        <v>1</v>
      </c>
      <c r="H29" s="6">
        <v>0</v>
      </c>
      <c r="I29" s="6">
        <v>8</v>
      </c>
      <c r="J29" s="6">
        <v>0</v>
      </c>
      <c r="K29" s="6">
        <v>0</v>
      </c>
    </row>
    <row r="30" spans="1:11" x14ac:dyDescent="0.35">
      <c r="A30" s="6" t="str">
        <f>"140707"</f>
        <v>140707</v>
      </c>
      <c r="B30" s="6" t="s">
        <v>36</v>
      </c>
      <c r="C30" s="6">
        <v>3843</v>
      </c>
      <c r="D30" s="6">
        <v>3179</v>
      </c>
      <c r="E30" s="6">
        <v>3102</v>
      </c>
      <c r="F30" s="6">
        <v>77</v>
      </c>
      <c r="G30" s="6">
        <v>0</v>
      </c>
      <c r="H30" s="6">
        <v>0</v>
      </c>
      <c r="I30" s="6">
        <v>6</v>
      </c>
      <c r="J30" s="6">
        <v>0</v>
      </c>
      <c r="K30" s="6">
        <v>0</v>
      </c>
    </row>
    <row r="31" spans="1:11" x14ac:dyDescent="0.35">
      <c r="A31" s="5" t="s">
        <v>37</v>
      </c>
      <c r="B31" s="5"/>
      <c r="C31" s="5">
        <v>32730</v>
      </c>
      <c r="D31" s="5">
        <v>27069</v>
      </c>
      <c r="E31" s="5">
        <v>26886</v>
      </c>
      <c r="F31" s="5">
        <v>183</v>
      </c>
      <c r="G31" s="5">
        <v>0</v>
      </c>
      <c r="H31" s="5">
        <v>0</v>
      </c>
      <c r="I31" s="5">
        <v>78</v>
      </c>
      <c r="J31" s="5">
        <v>0</v>
      </c>
      <c r="K31" s="5">
        <v>0</v>
      </c>
    </row>
    <row r="32" spans="1:11" x14ac:dyDescent="0.35">
      <c r="A32" s="6" t="str">
        <f>"140901"</f>
        <v>140901</v>
      </c>
      <c r="B32" s="6" t="s">
        <v>38</v>
      </c>
      <c r="C32" s="6">
        <v>2296</v>
      </c>
      <c r="D32" s="6">
        <v>1899</v>
      </c>
      <c r="E32" s="6">
        <v>1875</v>
      </c>
      <c r="F32" s="6">
        <v>24</v>
      </c>
      <c r="G32" s="6">
        <v>0</v>
      </c>
      <c r="H32" s="6">
        <v>0</v>
      </c>
      <c r="I32" s="6">
        <v>2</v>
      </c>
      <c r="J32" s="6">
        <v>0</v>
      </c>
      <c r="K32" s="6">
        <v>0</v>
      </c>
    </row>
    <row r="33" spans="1:11" x14ac:dyDescent="0.35">
      <c r="A33" s="6" t="str">
        <f>"140902"</f>
        <v>140902</v>
      </c>
      <c r="B33" s="6" t="s">
        <v>39</v>
      </c>
      <c r="C33" s="6">
        <v>5464</v>
      </c>
      <c r="D33" s="6">
        <v>4419</v>
      </c>
      <c r="E33" s="6">
        <v>4395</v>
      </c>
      <c r="F33" s="6">
        <v>24</v>
      </c>
      <c r="G33" s="6">
        <v>0</v>
      </c>
      <c r="H33" s="6">
        <v>0</v>
      </c>
      <c r="I33" s="6">
        <v>8</v>
      </c>
      <c r="J33" s="6">
        <v>0</v>
      </c>
      <c r="K33" s="6">
        <v>0</v>
      </c>
    </row>
    <row r="34" spans="1:11" x14ac:dyDescent="0.35">
      <c r="A34" s="6" t="str">
        <f>"140903"</f>
        <v>140903</v>
      </c>
      <c r="B34" s="6" t="s">
        <v>40</v>
      </c>
      <c r="C34" s="6">
        <v>10401</v>
      </c>
      <c r="D34" s="6">
        <v>8706</v>
      </c>
      <c r="E34" s="6">
        <v>8666</v>
      </c>
      <c r="F34" s="6">
        <v>40</v>
      </c>
      <c r="G34" s="6">
        <v>0</v>
      </c>
      <c r="H34" s="6">
        <v>0</v>
      </c>
      <c r="I34" s="6">
        <v>43</v>
      </c>
      <c r="J34" s="6">
        <v>0</v>
      </c>
      <c r="K34" s="6">
        <v>0</v>
      </c>
    </row>
    <row r="35" spans="1:11" x14ac:dyDescent="0.35">
      <c r="A35" s="6" t="str">
        <f>"140904"</f>
        <v>140904</v>
      </c>
      <c r="B35" s="6" t="s">
        <v>41</v>
      </c>
      <c r="C35" s="6">
        <v>4213</v>
      </c>
      <c r="D35" s="6">
        <v>3458</v>
      </c>
      <c r="E35" s="6">
        <v>3446</v>
      </c>
      <c r="F35" s="6">
        <v>12</v>
      </c>
      <c r="G35" s="6">
        <v>0</v>
      </c>
      <c r="H35" s="6">
        <v>0</v>
      </c>
      <c r="I35" s="6">
        <v>14</v>
      </c>
      <c r="J35" s="6">
        <v>0</v>
      </c>
      <c r="K35" s="6">
        <v>0</v>
      </c>
    </row>
    <row r="36" spans="1:11" x14ac:dyDescent="0.35">
      <c r="A36" s="6" t="str">
        <f>"140905"</f>
        <v>140905</v>
      </c>
      <c r="B36" s="6" t="s">
        <v>42</v>
      </c>
      <c r="C36" s="6">
        <v>5608</v>
      </c>
      <c r="D36" s="6">
        <v>4619</v>
      </c>
      <c r="E36" s="6">
        <v>4571</v>
      </c>
      <c r="F36" s="6">
        <v>48</v>
      </c>
      <c r="G36" s="6">
        <v>0</v>
      </c>
      <c r="H36" s="6">
        <v>0</v>
      </c>
      <c r="I36" s="6">
        <v>6</v>
      </c>
      <c r="J36" s="6">
        <v>0</v>
      </c>
      <c r="K36" s="6">
        <v>0</v>
      </c>
    </row>
    <row r="37" spans="1:11" x14ac:dyDescent="0.35">
      <c r="A37" s="6" t="str">
        <f>"140906"</f>
        <v>140906</v>
      </c>
      <c r="B37" s="6" t="s">
        <v>43</v>
      </c>
      <c r="C37" s="6">
        <v>4748</v>
      </c>
      <c r="D37" s="6">
        <v>3968</v>
      </c>
      <c r="E37" s="6">
        <v>3933</v>
      </c>
      <c r="F37" s="6">
        <v>35</v>
      </c>
      <c r="G37" s="6">
        <v>0</v>
      </c>
      <c r="H37" s="6">
        <v>0</v>
      </c>
      <c r="I37" s="6">
        <v>5</v>
      </c>
      <c r="J37" s="6">
        <v>0</v>
      </c>
      <c r="K37" s="6">
        <v>0</v>
      </c>
    </row>
    <row r="38" spans="1:11" x14ac:dyDescent="0.35">
      <c r="A38" s="5" t="s">
        <v>44</v>
      </c>
      <c r="B38" s="5"/>
      <c r="C38" s="5">
        <v>40511</v>
      </c>
      <c r="D38" s="5">
        <v>33332</v>
      </c>
      <c r="E38" s="5">
        <v>32846</v>
      </c>
      <c r="F38" s="5">
        <v>484</v>
      </c>
      <c r="G38" s="5">
        <v>1</v>
      </c>
      <c r="H38" s="5">
        <v>0</v>
      </c>
      <c r="I38" s="5">
        <v>56</v>
      </c>
      <c r="J38" s="5">
        <v>0</v>
      </c>
      <c r="K38" s="5">
        <v>0</v>
      </c>
    </row>
    <row r="39" spans="1:11" x14ac:dyDescent="0.35">
      <c r="A39" s="6" t="str">
        <f>"142301"</f>
        <v>142301</v>
      </c>
      <c r="B39" s="6" t="s">
        <v>45</v>
      </c>
      <c r="C39" s="6">
        <v>4161</v>
      </c>
      <c r="D39" s="6">
        <v>3436</v>
      </c>
      <c r="E39" s="6">
        <v>3365</v>
      </c>
      <c r="F39" s="6">
        <v>71</v>
      </c>
      <c r="G39" s="6">
        <v>0</v>
      </c>
      <c r="H39" s="6">
        <v>0</v>
      </c>
      <c r="I39" s="6">
        <v>5</v>
      </c>
      <c r="J39" s="6">
        <v>0</v>
      </c>
      <c r="K39" s="6">
        <v>0</v>
      </c>
    </row>
    <row r="40" spans="1:11" x14ac:dyDescent="0.35">
      <c r="A40" s="6" t="str">
        <f>"142302"</f>
        <v>142302</v>
      </c>
      <c r="B40" s="6" t="s">
        <v>46</v>
      </c>
      <c r="C40" s="6">
        <v>4406</v>
      </c>
      <c r="D40" s="6">
        <v>3628</v>
      </c>
      <c r="E40" s="6">
        <v>3552</v>
      </c>
      <c r="F40" s="6">
        <v>74</v>
      </c>
      <c r="G40" s="6">
        <v>1</v>
      </c>
      <c r="H40" s="6">
        <v>0</v>
      </c>
      <c r="I40" s="6">
        <v>11</v>
      </c>
      <c r="J40" s="6">
        <v>0</v>
      </c>
      <c r="K40" s="6">
        <v>0</v>
      </c>
    </row>
    <row r="41" spans="1:11" x14ac:dyDescent="0.35">
      <c r="A41" s="6" t="str">
        <f>"142303"</f>
        <v>142303</v>
      </c>
      <c r="B41" s="6" t="s">
        <v>47</v>
      </c>
      <c r="C41" s="6">
        <v>3325</v>
      </c>
      <c r="D41" s="6">
        <v>2689</v>
      </c>
      <c r="E41" s="6">
        <v>2627</v>
      </c>
      <c r="F41" s="6">
        <v>62</v>
      </c>
      <c r="G41" s="6">
        <v>0</v>
      </c>
      <c r="H41" s="6">
        <v>0</v>
      </c>
      <c r="I41" s="6">
        <v>4</v>
      </c>
      <c r="J41" s="6">
        <v>0</v>
      </c>
      <c r="K41" s="6">
        <v>0</v>
      </c>
    </row>
    <row r="42" spans="1:11" x14ac:dyDescent="0.35">
      <c r="A42" s="6" t="str">
        <f>"142304"</f>
        <v>142304</v>
      </c>
      <c r="B42" s="6" t="s">
        <v>48</v>
      </c>
      <c r="C42" s="6">
        <v>3562</v>
      </c>
      <c r="D42" s="6">
        <v>3010</v>
      </c>
      <c r="E42" s="6">
        <v>2944</v>
      </c>
      <c r="F42" s="6">
        <v>66</v>
      </c>
      <c r="G42" s="6">
        <v>0</v>
      </c>
      <c r="H42" s="6">
        <v>0</v>
      </c>
      <c r="I42" s="6">
        <v>3</v>
      </c>
      <c r="J42" s="6">
        <v>0</v>
      </c>
      <c r="K42" s="6">
        <v>0</v>
      </c>
    </row>
    <row r="43" spans="1:11" x14ac:dyDescent="0.35">
      <c r="A43" s="6" t="str">
        <f>"142305"</f>
        <v>142305</v>
      </c>
      <c r="B43" s="6" t="s">
        <v>49</v>
      </c>
      <c r="C43" s="6">
        <v>4152</v>
      </c>
      <c r="D43" s="6">
        <v>3304</v>
      </c>
      <c r="E43" s="6">
        <v>3274</v>
      </c>
      <c r="F43" s="6">
        <v>30</v>
      </c>
      <c r="G43" s="6">
        <v>0</v>
      </c>
      <c r="H43" s="6">
        <v>0</v>
      </c>
      <c r="I43" s="6">
        <v>6</v>
      </c>
      <c r="J43" s="6">
        <v>0</v>
      </c>
      <c r="K43" s="6">
        <v>0</v>
      </c>
    </row>
    <row r="44" spans="1:11" x14ac:dyDescent="0.35">
      <c r="A44" s="6" t="str">
        <f>"142306"</f>
        <v>142306</v>
      </c>
      <c r="B44" s="6" t="s">
        <v>50</v>
      </c>
      <c r="C44" s="6">
        <v>11471</v>
      </c>
      <c r="D44" s="6">
        <v>9645</v>
      </c>
      <c r="E44" s="6">
        <v>9579</v>
      </c>
      <c r="F44" s="6">
        <v>66</v>
      </c>
      <c r="G44" s="6">
        <v>0</v>
      </c>
      <c r="H44" s="6">
        <v>0</v>
      </c>
      <c r="I44" s="6">
        <v>17</v>
      </c>
      <c r="J44" s="6">
        <v>0</v>
      </c>
      <c r="K44" s="6">
        <v>0</v>
      </c>
    </row>
    <row r="45" spans="1:11" x14ac:dyDescent="0.35">
      <c r="A45" s="6" t="str">
        <f>"142307"</f>
        <v>142307</v>
      </c>
      <c r="B45" s="6" t="s">
        <v>51</v>
      </c>
      <c r="C45" s="6">
        <v>4139</v>
      </c>
      <c r="D45" s="6">
        <v>3402</v>
      </c>
      <c r="E45" s="6">
        <v>3366</v>
      </c>
      <c r="F45" s="6">
        <v>36</v>
      </c>
      <c r="G45" s="6">
        <v>0</v>
      </c>
      <c r="H45" s="6">
        <v>0</v>
      </c>
      <c r="I45" s="6">
        <v>2</v>
      </c>
      <c r="J45" s="6">
        <v>0</v>
      </c>
      <c r="K45" s="6">
        <v>0</v>
      </c>
    </row>
    <row r="46" spans="1:11" x14ac:dyDescent="0.35">
      <c r="A46" s="6" t="str">
        <f>"142308"</f>
        <v>142308</v>
      </c>
      <c r="B46" s="6" t="s">
        <v>52</v>
      </c>
      <c r="C46" s="6">
        <v>5295</v>
      </c>
      <c r="D46" s="6">
        <v>4218</v>
      </c>
      <c r="E46" s="6">
        <v>4139</v>
      </c>
      <c r="F46" s="6">
        <v>79</v>
      </c>
      <c r="G46" s="6">
        <v>0</v>
      </c>
      <c r="H46" s="6">
        <v>0</v>
      </c>
      <c r="I46" s="6">
        <v>8</v>
      </c>
      <c r="J46" s="6">
        <v>0</v>
      </c>
      <c r="K46" s="6">
        <v>0</v>
      </c>
    </row>
    <row r="47" spans="1:11" x14ac:dyDescent="0.35">
      <c r="A47" s="5" t="s">
        <v>53</v>
      </c>
      <c r="B47" s="5"/>
      <c r="C47" s="5">
        <v>150934</v>
      </c>
      <c r="D47" s="5">
        <v>119702</v>
      </c>
      <c r="E47" s="5">
        <v>118232</v>
      </c>
      <c r="F47" s="5">
        <v>1470</v>
      </c>
      <c r="G47" s="5">
        <v>2</v>
      </c>
      <c r="H47" s="5">
        <v>0</v>
      </c>
      <c r="I47" s="5">
        <v>331</v>
      </c>
      <c r="J47" s="5">
        <v>0</v>
      </c>
      <c r="K47" s="5">
        <v>0</v>
      </c>
    </row>
    <row r="48" spans="1:11" x14ac:dyDescent="0.35">
      <c r="A48" s="6" t="str">
        <f>"142501"</f>
        <v>142501</v>
      </c>
      <c r="B48" s="6" t="s">
        <v>54</v>
      </c>
      <c r="C48" s="6">
        <v>16270</v>
      </c>
      <c r="D48" s="6">
        <v>13893</v>
      </c>
      <c r="E48" s="6">
        <v>13826</v>
      </c>
      <c r="F48" s="6">
        <v>67</v>
      </c>
      <c r="G48" s="6">
        <v>1</v>
      </c>
      <c r="H48" s="6">
        <v>0</v>
      </c>
      <c r="I48" s="6">
        <v>30</v>
      </c>
      <c r="J48" s="6">
        <v>0</v>
      </c>
      <c r="K48" s="6">
        <v>0</v>
      </c>
    </row>
    <row r="49" spans="1:11" x14ac:dyDescent="0.35">
      <c r="A49" s="6" t="str">
        <f>"142502"</f>
        <v>142502</v>
      </c>
      <c r="B49" s="6" t="s">
        <v>55</v>
      </c>
      <c r="C49" s="6">
        <v>9359</v>
      </c>
      <c r="D49" s="6">
        <v>7194</v>
      </c>
      <c r="E49" s="6">
        <v>7074</v>
      </c>
      <c r="F49" s="6">
        <v>120</v>
      </c>
      <c r="G49" s="6">
        <v>0</v>
      </c>
      <c r="H49" s="6">
        <v>0</v>
      </c>
      <c r="I49" s="6">
        <v>16</v>
      </c>
      <c r="J49" s="6">
        <v>0</v>
      </c>
      <c r="K49" s="6">
        <v>0</v>
      </c>
    </row>
    <row r="50" spans="1:11" x14ac:dyDescent="0.35">
      <c r="A50" s="6" t="str">
        <f>"142503"</f>
        <v>142503</v>
      </c>
      <c r="B50" s="6" t="s">
        <v>56</v>
      </c>
      <c r="C50" s="6">
        <v>14035</v>
      </c>
      <c r="D50" s="6">
        <v>11592</v>
      </c>
      <c r="E50" s="6">
        <v>11562</v>
      </c>
      <c r="F50" s="6">
        <v>30</v>
      </c>
      <c r="G50" s="6">
        <v>0</v>
      </c>
      <c r="H50" s="6">
        <v>0</v>
      </c>
      <c r="I50" s="6">
        <v>50</v>
      </c>
      <c r="J50" s="6">
        <v>0</v>
      </c>
      <c r="K50" s="6">
        <v>0</v>
      </c>
    </row>
    <row r="51" spans="1:11" x14ac:dyDescent="0.35">
      <c r="A51" s="6" t="str">
        <f>"142504"</f>
        <v>142504</v>
      </c>
      <c r="B51" s="6" t="s">
        <v>57</v>
      </c>
      <c r="C51" s="6">
        <v>7062</v>
      </c>
      <c r="D51" s="6">
        <v>5522</v>
      </c>
      <c r="E51" s="6">
        <v>5379</v>
      </c>
      <c r="F51" s="6">
        <v>143</v>
      </c>
      <c r="G51" s="6">
        <v>0</v>
      </c>
      <c r="H51" s="6">
        <v>0</v>
      </c>
      <c r="I51" s="6">
        <v>13</v>
      </c>
      <c r="J51" s="6">
        <v>0</v>
      </c>
      <c r="K51" s="6">
        <v>0</v>
      </c>
    </row>
    <row r="52" spans="1:11" x14ac:dyDescent="0.35">
      <c r="A52" s="6" t="str">
        <f>"142505"</f>
        <v>142505</v>
      </c>
      <c r="B52" s="6" t="s">
        <v>58</v>
      </c>
      <c r="C52" s="6">
        <v>14530</v>
      </c>
      <c r="D52" s="6">
        <v>11215</v>
      </c>
      <c r="E52" s="6">
        <v>11103</v>
      </c>
      <c r="F52" s="6">
        <v>112</v>
      </c>
      <c r="G52" s="6">
        <v>0</v>
      </c>
      <c r="H52" s="6">
        <v>0</v>
      </c>
      <c r="I52" s="6">
        <v>59</v>
      </c>
      <c r="J52" s="6">
        <v>0</v>
      </c>
      <c r="K52" s="6">
        <v>0</v>
      </c>
    </row>
    <row r="53" spans="1:11" x14ac:dyDescent="0.35">
      <c r="A53" s="6" t="str">
        <f>"142506"</f>
        <v>142506</v>
      </c>
      <c r="B53" s="6" t="s">
        <v>59</v>
      </c>
      <c r="C53" s="6">
        <v>13289</v>
      </c>
      <c r="D53" s="6">
        <v>10527</v>
      </c>
      <c r="E53" s="6">
        <v>10347</v>
      </c>
      <c r="F53" s="6">
        <v>180</v>
      </c>
      <c r="G53" s="6">
        <v>1</v>
      </c>
      <c r="H53" s="6">
        <v>0</v>
      </c>
      <c r="I53" s="6">
        <v>20</v>
      </c>
      <c r="J53" s="6">
        <v>0</v>
      </c>
      <c r="K53" s="6">
        <v>0</v>
      </c>
    </row>
    <row r="54" spans="1:11" x14ac:dyDescent="0.35">
      <c r="A54" s="6" t="str">
        <f>"142507"</f>
        <v>142507</v>
      </c>
      <c r="B54" s="6" t="s">
        <v>60</v>
      </c>
      <c r="C54" s="6">
        <v>12232</v>
      </c>
      <c r="D54" s="6">
        <v>9570</v>
      </c>
      <c r="E54" s="6">
        <v>9380</v>
      </c>
      <c r="F54" s="6">
        <v>190</v>
      </c>
      <c r="G54" s="6">
        <v>0</v>
      </c>
      <c r="H54" s="6">
        <v>0</v>
      </c>
      <c r="I54" s="6">
        <v>19</v>
      </c>
      <c r="J54" s="6">
        <v>0</v>
      </c>
      <c r="K54" s="6">
        <v>0</v>
      </c>
    </row>
    <row r="55" spans="1:11" x14ac:dyDescent="0.35">
      <c r="A55" s="6" t="str">
        <f>"142508"</f>
        <v>142508</v>
      </c>
      <c r="B55" s="6" t="s">
        <v>61</v>
      </c>
      <c r="C55" s="6">
        <v>9800</v>
      </c>
      <c r="D55" s="6">
        <v>7975</v>
      </c>
      <c r="E55" s="6">
        <v>7905</v>
      </c>
      <c r="F55" s="6">
        <v>70</v>
      </c>
      <c r="G55" s="6">
        <v>0</v>
      </c>
      <c r="H55" s="6">
        <v>0</v>
      </c>
      <c r="I55" s="6">
        <v>8</v>
      </c>
      <c r="J55" s="6">
        <v>0</v>
      </c>
      <c r="K55" s="6">
        <v>0</v>
      </c>
    </row>
    <row r="56" spans="1:11" x14ac:dyDescent="0.35">
      <c r="A56" s="6" t="str">
        <f>"142509"</f>
        <v>142509</v>
      </c>
      <c r="B56" s="6" t="s">
        <v>62</v>
      </c>
      <c r="C56" s="6">
        <v>7242</v>
      </c>
      <c r="D56" s="6">
        <v>5689</v>
      </c>
      <c r="E56" s="6">
        <v>5616</v>
      </c>
      <c r="F56" s="6">
        <v>73</v>
      </c>
      <c r="G56" s="6">
        <v>0</v>
      </c>
      <c r="H56" s="6">
        <v>0</v>
      </c>
      <c r="I56" s="6">
        <v>15</v>
      </c>
      <c r="J56" s="6">
        <v>0</v>
      </c>
      <c r="K56" s="6">
        <v>0</v>
      </c>
    </row>
    <row r="57" spans="1:11" x14ac:dyDescent="0.35">
      <c r="A57" s="6" t="str">
        <f>"142510"</f>
        <v>142510</v>
      </c>
      <c r="B57" s="6" t="s">
        <v>63</v>
      </c>
      <c r="C57" s="6">
        <v>15153</v>
      </c>
      <c r="D57" s="6">
        <v>11637</v>
      </c>
      <c r="E57" s="6">
        <v>11499</v>
      </c>
      <c r="F57" s="6">
        <v>138</v>
      </c>
      <c r="G57" s="6">
        <v>0</v>
      </c>
      <c r="H57" s="6">
        <v>0</v>
      </c>
      <c r="I57" s="6">
        <v>27</v>
      </c>
      <c r="J57" s="6">
        <v>0</v>
      </c>
      <c r="K57" s="6">
        <v>0</v>
      </c>
    </row>
    <row r="58" spans="1:11" x14ac:dyDescent="0.35">
      <c r="A58" s="6" t="str">
        <f>"142511"</f>
        <v>142511</v>
      </c>
      <c r="B58" s="6" t="s">
        <v>64</v>
      </c>
      <c r="C58" s="6">
        <v>9291</v>
      </c>
      <c r="D58" s="6">
        <v>7392</v>
      </c>
      <c r="E58" s="6">
        <v>7364</v>
      </c>
      <c r="F58" s="6">
        <v>28</v>
      </c>
      <c r="G58" s="6">
        <v>0</v>
      </c>
      <c r="H58" s="6">
        <v>0</v>
      </c>
      <c r="I58" s="6">
        <v>45</v>
      </c>
      <c r="J58" s="6">
        <v>0</v>
      </c>
      <c r="K58" s="6">
        <v>0</v>
      </c>
    </row>
    <row r="59" spans="1:11" x14ac:dyDescent="0.35">
      <c r="A59" s="6" t="str">
        <f>"142512"</f>
        <v>142512</v>
      </c>
      <c r="B59" s="6" t="s">
        <v>65</v>
      </c>
      <c r="C59" s="6">
        <v>9010</v>
      </c>
      <c r="D59" s="6">
        <v>7017</v>
      </c>
      <c r="E59" s="6">
        <v>6864</v>
      </c>
      <c r="F59" s="6">
        <v>153</v>
      </c>
      <c r="G59" s="6">
        <v>0</v>
      </c>
      <c r="H59" s="6">
        <v>0</v>
      </c>
      <c r="I59" s="6">
        <v>12</v>
      </c>
      <c r="J59" s="6">
        <v>0</v>
      </c>
      <c r="K59" s="6">
        <v>0</v>
      </c>
    </row>
    <row r="60" spans="1:11" x14ac:dyDescent="0.35">
      <c r="A60" s="6" t="str">
        <f>"142513"</f>
        <v>142513</v>
      </c>
      <c r="B60" s="6" t="s">
        <v>66</v>
      </c>
      <c r="C60" s="6">
        <v>13661</v>
      </c>
      <c r="D60" s="6">
        <v>10479</v>
      </c>
      <c r="E60" s="6">
        <v>10313</v>
      </c>
      <c r="F60" s="6">
        <v>166</v>
      </c>
      <c r="G60" s="6">
        <v>0</v>
      </c>
      <c r="H60" s="6">
        <v>0</v>
      </c>
      <c r="I60" s="6">
        <v>17</v>
      </c>
      <c r="J60" s="6">
        <v>0</v>
      </c>
      <c r="K60" s="6">
        <v>0</v>
      </c>
    </row>
    <row r="61" spans="1:11" x14ac:dyDescent="0.35">
      <c r="A61" s="5" t="s">
        <v>67</v>
      </c>
      <c r="B61" s="5"/>
      <c r="C61" s="5">
        <v>38009</v>
      </c>
      <c r="D61" s="5">
        <v>31009</v>
      </c>
      <c r="E61" s="5">
        <v>30501</v>
      </c>
      <c r="F61" s="5">
        <v>508</v>
      </c>
      <c r="G61" s="5">
        <v>1</v>
      </c>
      <c r="H61" s="5">
        <v>0</v>
      </c>
      <c r="I61" s="5">
        <v>58</v>
      </c>
      <c r="J61" s="5">
        <v>0</v>
      </c>
      <c r="K61" s="5">
        <v>0</v>
      </c>
    </row>
    <row r="62" spans="1:11" x14ac:dyDescent="0.35">
      <c r="A62" s="6" t="str">
        <f>"143001"</f>
        <v>143001</v>
      </c>
      <c r="B62" s="6" t="s">
        <v>68</v>
      </c>
      <c r="C62" s="6">
        <v>5781</v>
      </c>
      <c r="D62" s="6">
        <v>4807</v>
      </c>
      <c r="E62" s="6">
        <v>4598</v>
      </c>
      <c r="F62" s="6">
        <v>209</v>
      </c>
      <c r="G62" s="6">
        <v>0</v>
      </c>
      <c r="H62" s="6">
        <v>0</v>
      </c>
      <c r="I62" s="6">
        <v>7</v>
      </c>
      <c r="J62" s="6">
        <v>0</v>
      </c>
      <c r="K62" s="6">
        <v>0</v>
      </c>
    </row>
    <row r="63" spans="1:11" x14ac:dyDescent="0.35">
      <c r="A63" s="6" t="str">
        <f>"143002"</f>
        <v>143002</v>
      </c>
      <c r="B63" s="6" t="s">
        <v>69</v>
      </c>
      <c r="C63" s="6">
        <v>5142</v>
      </c>
      <c r="D63" s="6">
        <v>4146</v>
      </c>
      <c r="E63" s="6">
        <v>4054</v>
      </c>
      <c r="F63" s="6">
        <v>92</v>
      </c>
      <c r="G63" s="6">
        <v>0</v>
      </c>
      <c r="H63" s="6">
        <v>0</v>
      </c>
      <c r="I63" s="6">
        <v>7</v>
      </c>
      <c r="J63" s="6">
        <v>0</v>
      </c>
      <c r="K63" s="6">
        <v>0</v>
      </c>
    </row>
    <row r="64" spans="1:11" x14ac:dyDescent="0.35">
      <c r="A64" s="6" t="str">
        <f>"143003"</f>
        <v>143003</v>
      </c>
      <c r="B64" s="6" t="s">
        <v>70</v>
      </c>
      <c r="C64" s="6">
        <v>3806</v>
      </c>
      <c r="D64" s="6">
        <v>2979</v>
      </c>
      <c r="E64" s="6">
        <v>2932</v>
      </c>
      <c r="F64" s="6">
        <v>47</v>
      </c>
      <c r="G64" s="6">
        <v>0</v>
      </c>
      <c r="H64" s="6">
        <v>0</v>
      </c>
      <c r="I64" s="6">
        <v>6</v>
      </c>
      <c r="J64" s="6">
        <v>0</v>
      </c>
      <c r="K64" s="6">
        <v>0</v>
      </c>
    </row>
    <row r="65" spans="1:11" x14ac:dyDescent="0.35">
      <c r="A65" s="6" t="str">
        <f>"143004"</f>
        <v>143004</v>
      </c>
      <c r="B65" s="6" t="s">
        <v>71</v>
      </c>
      <c r="C65" s="6">
        <v>5860</v>
      </c>
      <c r="D65" s="6">
        <v>4611</v>
      </c>
      <c r="E65" s="6">
        <v>4548</v>
      </c>
      <c r="F65" s="6">
        <v>63</v>
      </c>
      <c r="G65" s="6">
        <v>0</v>
      </c>
      <c r="H65" s="6">
        <v>0</v>
      </c>
      <c r="I65" s="6">
        <v>8</v>
      </c>
      <c r="J65" s="6">
        <v>0</v>
      </c>
      <c r="K65" s="6">
        <v>0</v>
      </c>
    </row>
    <row r="66" spans="1:11" x14ac:dyDescent="0.35">
      <c r="A66" s="6" t="str">
        <f>"143005"</f>
        <v>143005</v>
      </c>
      <c r="B66" s="6" t="s">
        <v>72</v>
      </c>
      <c r="C66" s="6">
        <v>17420</v>
      </c>
      <c r="D66" s="6">
        <v>14466</v>
      </c>
      <c r="E66" s="6">
        <v>14369</v>
      </c>
      <c r="F66" s="6">
        <v>97</v>
      </c>
      <c r="G66" s="6">
        <v>1</v>
      </c>
      <c r="H66" s="6">
        <v>0</v>
      </c>
      <c r="I66" s="6">
        <v>30</v>
      </c>
      <c r="J66" s="6">
        <v>0</v>
      </c>
      <c r="K66" s="6">
        <v>0</v>
      </c>
    </row>
    <row r="67" spans="1:11" x14ac:dyDescent="0.35">
      <c r="A67" s="5" t="s">
        <v>73</v>
      </c>
      <c r="B67" s="5"/>
      <c r="C67" s="5">
        <v>35272</v>
      </c>
      <c r="D67" s="5">
        <v>28592</v>
      </c>
      <c r="E67" s="5">
        <v>28286</v>
      </c>
      <c r="F67" s="5">
        <v>306</v>
      </c>
      <c r="G67" s="5">
        <v>0</v>
      </c>
      <c r="H67" s="5">
        <v>0</v>
      </c>
      <c r="I67" s="5">
        <v>72</v>
      </c>
      <c r="J67" s="5">
        <v>0</v>
      </c>
      <c r="K67" s="5">
        <v>0</v>
      </c>
    </row>
    <row r="68" spans="1:11" x14ac:dyDescent="0.35">
      <c r="A68" s="6" t="str">
        <f>"143601"</f>
        <v>143601</v>
      </c>
      <c r="B68" s="6" t="s">
        <v>74</v>
      </c>
      <c r="C68" s="6">
        <v>4442</v>
      </c>
      <c r="D68" s="6">
        <v>3575</v>
      </c>
      <c r="E68" s="6">
        <v>3501</v>
      </c>
      <c r="F68" s="6">
        <v>74</v>
      </c>
      <c r="G68" s="6">
        <v>0</v>
      </c>
      <c r="H68" s="6">
        <v>0</v>
      </c>
      <c r="I68" s="6">
        <v>3</v>
      </c>
      <c r="J68" s="6">
        <v>0</v>
      </c>
      <c r="K68" s="6">
        <v>0</v>
      </c>
    </row>
    <row r="69" spans="1:11" x14ac:dyDescent="0.35">
      <c r="A69" s="6" t="str">
        <f>"143602"</f>
        <v>143602</v>
      </c>
      <c r="B69" s="6" t="s">
        <v>75</v>
      </c>
      <c r="C69" s="6">
        <v>5409</v>
      </c>
      <c r="D69" s="6">
        <v>4468</v>
      </c>
      <c r="E69" s="6">
        <v>4376</v>
      </c>
      <c r="F69" s="6">
        <v>92</v>
      </c>
      <c r="G69" s="6">
        <v>0</v>
      </c>
      <c r="H69" s="6">
        <v>0</v>
      </c>
      <c r="I69" s="6">
        <v>20</v>
      </c>
      <c r="J69" s="6">
        <v>0</v>
      </c>
      <c r="K69" s="6">
        <v>0</v>
      </c>
    </row>
    <row r="70" spans="1:11" x14ac:dyDescent="0.35">
      <c r="A70" s="6" t="str">
        <f>"143603"</f>
        <v>143603</v>
      </c>
      <c r="B70" s="6" t="s">
        <v>76</v>
      </c>
      <c r="C70" s="6">
        <v>5889</v>
      </c>
      <c r="D70" s="6">
        <v>4829</v>
      </c>
      <c r="E70" s="6">
        <v>4772</v>
      </c>
      <c r="F70" s="6">
        <v>57</v>
      </c>
      <c r="G70" s="6">
        <v>0</v>
      </c>
      <c r="H70" s="6">
        <v>0</v>
      </c>
      <c r="I70" s="6">
        <v>19</v>
      </c>
      <c r="J70" s="6">
        <v>0</v>
      </c>
      <c r="K70" s="6">
        <v>0</v>
      </c>
    </row>
    <row r="71" spans="1:11" x14ac:dyDescent="0.35">
      <c r="A71" s="6" t="str">
        <f>"143604"</f>
        <v>143604</v>
      </c>
      <c r="B71" s="6" t="s">
        <v>77</v>
      </c>
      <c r="C71" s="6">
        <v>4879</v>
      </c>
      <c r="D71" s="6">
        <v>3802</v>
      </c>
      <c r="E71" s="6">
        <v>3780</v>
      </c>
      <c r="F71" s="6">
        <v>22</v>
      </c>
      <c r="G71" s="6">
        <v>0</v>
      </c>
      <c r="H71" s="6">
        <v>0</v>
      </c>
      <c r="I71" s="6">
        <v>7</v>
      </c>
      <c r="J71" s="6">
        <v>0</v>
      </c>
      <c r="K71" s="6">
        <v>0</v>
      </c>
    </row>
    <row r="72" spans="1:11" x14ac:dyDescent="0.35">
      <c r="A72" s="6" t="str">
        <f>"143605"</f>
        <v>143605</v>
      </c>
      <c r="B72" s="6" t="s">
        <v>78</v>
      </c>
      <c r="C72" s="6">
        <v>14653</v>
      </c>
      <c r="D72" s="6">
        <v>11918</v>
      </c>
      <c r="E72" s="6">
        <v>11857</v>
      </c>
      <c r="F72" s="6">
        <v>61</v>
      </c>
      <c r="G72" s="6">
        <v>0</v>
      </c>
      <c r="H72" s="6">
        <v>0</v>
      </c>
      <c r="I72" s="6">
        <v>23</v>
      </c>
      <c r="J72" s="6">
        <v>0</v>
      </c>
      <c r="K72" s="6">
        <v>0</v>
      </c>
    </row>
    <row r="73" spans="1:11" x14ac:dyDescent="0.35">
      <c r="A73" s="6" t="s">
        <v>79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x14ac:dyDescent="0.35">
      <c r="A74" s="5" t="str">
        <f>"146301"</f>
        <v>146301</v>
      </c>
      <c r="B74" s="5" t="s">
        <v>80</v>
      </c>
      <c r="C74" s="5">
        <v>185822</v>
      </c>
      <c r="D74" s="5">
        <v>153819</v>
      </c>
      <c r="E74" s="5">
        <v>153016</v>
      </c>
      <c r="F74" s="5">
        <v>803</v>
      </c>
      <c r="G74" s="5">
        <v>1</v>
      </c>
      <c r="H74" s="5">
        <v>0</v>
      </c>
      <c r="I74" s="5">
        <v>468</v>
      </c>
      <c r="J74" s="5">
        <v>0</v>
      </c>
      <c r="K74" s="5">
        <v>0</v>
      </c>
    </row>
    <row r="75" spans="1:11" s="2" customFormat="1" x14ac:dyDescent="0.35">
      <c r="A75" s="7" t="s">
        <v>81</v>
      </c>
      <c r="B75" s="7"/>
      <c r="C75" s="7">
        <v>669522</v>
      </c>
      <c r="D75" s="7">
        <v>544189</v>
      </c>
      <c r="E75" s="7">
        <v>537997</v>
      </c>
      <c r="F75" s="7">
        <v>6190</v>
      </c>
      <c r="G75" s="7">
        <v>12</v>
      </c>
      <c r="H75" s="7">
        <v>0</v>
      </c>
      <c r="I75" s="7">
        <v>1378</v>
      </c>
      <c r="J75" s="7">
        <v>0</v>
      </c>
      <c r="K75" s="7">
        <v>0</v>
      </c>
    </row>
  </sheetData>
  <pageMargins left="0.31496062992125984" right="0.31496062992125984" top="0.15748031496062992" bottom="0.15748031496062992" header="0" footer="0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rejestr_wyborcow_2023_kw_4_2024</vt:lpstr>
      <vt:lpstr>rejestr_wyborcow_2023_kw_4_2024!Obszar_wydruku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2024-01-17T12:26:46Z</cp:lastPrinted>
  <dcterms:created xsi:type="dcterms:W3CDTF">2024-01-17T12:24:00Z</dcterms:created>
  <dcterms:modified xsi:type="dcterms:W3CDTF">2024-01-17T12:29:09Z</dcterms:modified>
</cp:coreProperties>
</file>