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ta_bugajny\Desktop\"/>
    </mc:Choice>
  </mc:AlternateContent>
  <bookViews>
    <workbookView xWindow="0" yWindow="0" windowWidth="32730" windowHeight="15280"/>
  </bookViews>
  <sheets>
    <sheet name="rejestr_wyborcow_2023_kw_1_2023" sheetId="1" r:id="rId1"/>
  </sheets>
  <definedNames>
    <definedName name="_xlnm.Print_Area" localSheetId="0">rejestr_wyborcow_2023_kw_1_2023!$A$1:$S$75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<sst xmlns="http://schemas.openxmlformats.org/spreadsheetml/2006/main" count="92" uniqueCount="92">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</sst>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6" fillId="0" borderId="0" xfId="0" applyFont="1"/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3" borderId="10" xfId="0" applyFont="1" applyFill="1" applyBorder="1"/>
    <xf numFmtId="0" fontId="16" fillId="33" borderId="10" xfId="0" applyFont="1" applyFill="1" applyBorder="1"/>
    <xf numFmtId="0" fontId="18" fillId="0" borderId="10" xfId="0" applyFont="1" applyBorder="1"/>
    <xf numFmtId="0" fontId="0" fillId="0" borderId="10" xfId="0" applyBorder="1"/>
    <xf numFmtId="0" fontId="19" fillId="34" borderId="10" xfId="0" applyFont="1" applyFill="1" applyBorder="1"/>
    <xf numFmtId="0" fontId="16" fillId="34" borderId="10" xfId="0" applyFont="1" applyFill="1" applyBorder="1"/>
    <xf numFmtId="0" fontId="19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5"/>
  <sheetViews>
    <sheetView tabSelected="1" topLeftCell="B1" zoomScale="90" zoomScaleNormal="90" workbookViewId="0">
      <selection activeCell="X47" sqref="X47"/>
    </sheetView>
  </sheetViews>
  <sheetFormatPr defaultRowHeight="14.5" x14ac:dyDescent="0.35"/>
  <cols>
    <col min="1" max="1" width="22.90625" style="1" bestFit="1" customWidth="1"/>
    <col min="2" max="2" width="22.81640625" style="1" bestFit="1" customWidth="1"/>
    <col min="3" max="3" width="11.1796875" customWidth="1"/>
    <col min="4" max="4" width="9" bestFit="1" customWidth="1"/>
    <col min="5" max="6" width="15.08984375" bestFit="1" customWidth="1"/>
    <col min="7" max="7" width="23" bestFit="1" customWidth="1"/>
    <col min="8" max="10" width="17" bestFit="1" customWidth="1"/>
    <col min="11" max="11" width="18.6328125" bestFit="1" customWidth="1"/>
    <col min="12" max="12" width="23" bestFit="1" customWidth="1"/>
    <col min="13" max="15" width="19.6328125" bestFit="1" customWidth="1"/>
    <col min="16" max="16" width="22.08984375" bestFit="1" customWidth="1"/>
    <col min="17" max="17" width="21" bestFit="1" customWidth="1"/>
    <col min="18" max="19" width="23" bestFit="1" customWidth="1"/>
  </cols>
  <sheetData>
    <row r="2" spans="1:19" x14ac:dyDescent="0.35">
      <c r="A2" s="2" t="s">
        <v>90</v>
      </c>
      <c r="B2" s="2"/>
      <c r="F2" t="s">
        <v>91</v>
      </c>
      <c r="P2" s="2"/>
    </row>
    <row r="4" spans="1:19" s="4" customFormat="1" ht="49.75" customHeight="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</row>
    <row r="5" spans="1:19" s="2" customFormat="1" x14ac:dyDescent="0.35">
      <c r="A5" s="5" t="s">
        <v>19</v>
      </c>
      <c r="B5" s="5"/>
      <c r="C5" s="6">
        <v>33105</v>
      </c>
      <c r="D5" s="6">
        <v>26268</v>
      </c>
      <c r="E5" s="6">
        <v>26005</v>
      </c>
      <c r="F5" s="6">
        <v>263</v>
      </c>
      <c r="G5" s="6">
        <v>262</v>
      </c>
      <c r="H5" s="6">
        <v>220</v>
      </c>
      <c r="I5" s="6">
        <v>10</v>
      </c>
      <c r="J5" s="6">
        <v>32</v>
      </c>
      <c r="K5" s="6">
        <v>1</v>
      </c>
      <c r="L5" s="6">
        <v>0</v>
      </c>
      <c r="M5" s="6">
        <v>342</v>
      </c>
      <c r="N5" s="6">
        <v>56</v>
      </c>
      <c r="O5" s="6">
        <v>254</v>
      </c>
      <c r="P5" s="6">
        <v>32</v>
      </c>
      <c r="Q5" s="6">
        <v>0</v>
      </c>
      <c r="R5" s="6">
        <v>0</v>
      </c>
      <c r="S5" s="6">
        <v>0</v>
      </c>
    </row>
    <row r="6" spans="1:19" x14ac:dyDescent="0.35">
      <c r="A6" s="7" t="str">
        <f>"140101"</f>
        <v>140101</v>
      </c>
      <c r="B6" s="7" t="s">
        <v>20</v>
      </c>
      <c r="C6" s="8">
        <v>9828</v>
      </c>
      <c r="D6" s="8">
        <v>7900</v>
      </c>
      <c r="E6" s="8">
        <v>7860</v>
      </c>
      <c r="F6" s="8">
        <v>40</v>
      </c>
      <c r="G6" s="8">
        <v>39</v>
      </c>
      <c r="H6" s="8">
        <v>27</v>
      </c>
      <c r="I6" s="8">
        <v>0</v>
      </c>
      <c r="J6" s="8">
        <v>12</v>
      </c>
      <c r="K6" s="8">
        <v>1</v>
      </c>
      <c r="L6" s="8">
        <v>0</v>
      </c>
      <c r="M6" s="8">
        <v>132</v>
      </c>
      <c r="N6" s="8">
        <v>16</v>
      </c>
      <c r="O6" s="8">
        <v>104</v>
      </c>
      <c r="P6" s="8">
        <v>12</v>
      </c>
      <c r="Q6" s="8">
        <v>0</v>
      </c>
      <c r="R6" s="8">
        <v>0</v>
      </c>
      <c r="S6" s="8">
        <v>0</v>
      </c>
    </row>
    <row r="7" spans="1:19" x14ac:dyDescent="0.35">
      <c r="A7" s="7" t="str">
        <f>"140102"</f>
        <v>140102</v>
      </c>
      <c r="B7" s="7" t="s">
        <v>21</v>
      </c>
      <c r="C7" s="8">
        <v>5553</v>
      </c>
      <c r="D7" s="8">
        <v>4419</v>
      </c>
      <c r="E7" s="8">
        <v>4361</v>
      </c>
      <c r="F7" s="8">
        <v>58</v>
      </c>
      <c r="G7" s="8">
        <v>58</v>
      </c>
      <c r="H7" s="8">
        <v>50</v>
      </c>
      <c r="I7" s="8">
        <v>2</v>
      </c>
      <c r="J7" s="8">
        <v>6</v>
      </c>
      <c r="K7" s="8">
        <v>0</v>
      </c>
      <c r="L7" s="8">
        <v>0</v>
      </c>
      <c r="M7" s="8">
        <v>50</v>
      </c>
      <c r="N7" s="8">
        <v>6</v>
      </c>
      <c r="O7" s="8">
        <v>38</v>
      </c>
      <c r="P7" s="8">
        <v>6</v>
      </c>
      <c r="Q7" s="8">
        <v>0</v>
      </c>
      <c r="R7" s="8">
        <v>0</v>
      </c>
      <c r="S7" s="8">
        <v>0</v>
      </c>
    </row>
    <row r="8" spans="1:19" x14ac:dyDescent="0.35">
      <c r="A8" s="7" t="str">
        <f>"140103"</f>
        <v>140103</v>
      </c>
      <c r="B8" s="7" t="s">
        <v>22</v>
      </c>
      <c r="C8" s="8">
        <v>3850</v>
      </c>
      <c r="D8" s="8">
        <v>3018</v>
      </c>
      <c r="E8" s="8">
        <v>2987</v>
      </c>
      <c r="F8" s="8">
        <v>31</v>
      </c>
      <c r="G8" s="8">
        <v>31</v>
      </c>
      <c r="H8" s="8">
        <v>30</v>
      </c>
      <c r="I8" s="8">
        <v>0</v>
      </c>
      <c r="J8" s="8">
        <v>1</v>
      </c>
      <c r="K8" s="8">
        <v>0</v>
      </c>
      <c r="L8" s="8">
        <v>0</v>
      </c>
      <c r="M8" s="8">
        <v>36</v>
      </c>
      <c r="N8" s="8">
        <v>6</v>
      </c>
      <c r="O8" s="8">
        <v>29</v>
      </c>
      <c r="P8" s="8">
        <v>1</v>
      </c>
      <c r="Q8" s="8">
        <v>0</v>
      </c>
      <c r="R8" s="8">
        <v>0</v>
      </c>
      <c r="S8" s="8">
        <v>0</v>
      </c>
    </row>
    <row r="9" spans="1:19" x14ac:dyDescent="0.35">
      <c r="A9" s="7" t="str">
        <f>"140104"</f>
        <v>140104</v>
      </c>
      <c r="B9" s="7" t="s">
        <v>23</v>
      </c>
      <c r="C9" s="8">
        <v>5531</v>
      </c>
      <c r="D9" s="8">
        <v>4230</v>
      </c>
      <c r="E9" s="8">
        <v>4175</v>
      </c>
      <c r="F9" s="8">
        <v>55</v>
      </c>
      <c r="G9" s="8">
        <v>55</v>
      </c>
      <c r="H9" s="8">
        <v>44</v>
      </c>
      <c r="I9" s="8">
        <v>3</v>
      </c>
      <c r="J9" s="8">
        <v>8</v>
      </c>
      <c r="K9" s="8">
        <v>0</v>
      </c>
      <c r="L9" s="8">
        <v>0</v>
      </c>
      <c r="M9" s="8">
        <v>33</v>
      </c>
      <c r="N9" s="8">
        <v>4</v>
      </c>
      <c r="O9" s="8">
        <v>21</v>
      </c>
      <c r="P9" s="8">
        <v>8</v>
      </c>
      <c r="Q9" s="8">
        <v>0</v>
      </c>
      <c r="R9" s="8">
        <v>0</v>
      </c>
      <c r="S9" s="8">
        <v>0</v>
      </c>
    </row>
    <row r="10" spans="1:19" x14ac:dyDescent="0.35">
      <c r="A10" s="7" t="str">
        <f>"140105"</f>
        <v>140105</v>
      </c>
      <c r="B10" s="7" t="s">
        <v>24</v>
      </c>
      <c r="C10" s="8">
        <v>5511</v>
      </c>
      <c r="D10" s="8">
        <v>4407</v>
      </c>
      <c r="E10" s="8">
        <v>4380</v>
      </c>
      <c r="F10" s="8">
        <v>27</v>
      </c>
      <c r="G10" s="8">
        <v>27</v>
      </c>
      <c r="H10" s="8">
        <v>24</v>
      </c>
      <c r="I10" s="8">
        <v>3</v>
      </c>
      <c r="J10" s="8">
        <v>0</v>
      </c>
      <c r="K10" s="8">
        <v>0</v>
      </c>
      <c r="L10" s="8">
        <v>0</v>
      </c>
      <c r="M10" s="8">
        <v>57</v>
      </c>
      <c r="N10" s="8">
        <v>22</v>
      </c>
      <c r="O10" s="8">
        <v>35</v>
      </c>
      <c r="P10" s="8">
        <v>0</v>
      </c>
      <c r="Q10" s="8">
        <v>0</v>
      </c>
      <c r="R10" s="8">
        <v>0</v>
      </c>
      <c r="S10" s="8">
        <v>0</v>
      </c>
    </row>
    <row r="11" spans="1:19" x14ac:dyDescent="0.35">
      <c r="A11" s="7" t="str">
        <f>"140106"</f>
        <v>140106</v>
      </c>
      <c r="B11" s="7" t="s">
        <v>25</v>
      </c>
      <c r="C11" s="8">
        <v>2832</v>
      </c>
      <c r="D11" s="8">
        <v>2294</v>
      </c>
      <c r="E11" s="8">
        <v>2242</v>
      </c>
      <c r="F11" s="8">
        <v>52</v>
      </c>
      <c r="G11" s="8">
        <v>52</v>
      </c>
      <c r="H11" s="8">
        <v>45</v>
      </c>
      <c r="I11" s="8">
        <v>2</v>
      </c>
      <c r="J11" s="8">
        <v>5</v>
      </c>
      <c r="K11" s="8">
        <v>0</v>
      </c>
      <c r="L11" s="8">
        <v>0</v>
      </c>
      <c r="M11" s="8">
        <v>34</v>
      </c>
      <c r="N11" s="8">
        <v>2</v>
      </c>
      <c r="O11" s="8">
        <v>27</v>
      </c>
      <c r="P11" s="8">
        <v>5</v>
      </c>
      <c r="Q11" s="8">
        <v>0</v>
      </c>
      <c r="R11" s="8">
        <v>0</v>
      </c>
      <c r="S11" s="8">
        <v>0</v>
      </c>
    </row>
    <row r="12" spans="1:19" s="2" customFormat="1" x14ac:dyDescent="0.35">
      <c r="A12" s="5" t="s">
        <v>26</v>
      </c>
      <c r="B12" s="5"/>
      <c r="C12" s="6">
        <v>95310</v>
      </c>
      <c r="D12" s="6">
        <v>76648</v>
      </c>
      <c r="E12" s="6">
        <v>75326</v>
      </c>
      <c r="F12" s="6">
        <v>1322</v>
      </c>
      <c r="G12" s="6">
        <v>1317</v>
      </c>
      <c r="H12" s="6">
        <v>1121</v>
      </c>
      <c r="I12" s="6">
        <v>22</v>
      </c>
      <c r="J12" s="6">
        <v>174</v>
      </c>
      <c r="K12" s="6">
        <v>5</v>
      </c>
      <c r="L12" s="6">
        <v>0</v>
      </c>
      <c r="M12" s="6">
        <v>1189</v>
      </c>
      <c r="N12" s="6">
        <v>175</v>
      </c>
      <c r="O12" s="6">
        <v>840</v>
      </c>
      <c r="P12" s="6">
        <v>174</v>
      </c>
      <c r="Q12" s="6">
        <v>0</v>
      </c>
      <c r="R12" s="6">
        <v>0</v>
      </c>
      <c r="S12" s="6">
        <v>0</v>
      </c>
    </row>
    <row r="13" spans="1:19" x14ac:dyDescent="0.35">
      <c r="A13" s="7" t="str">
        <f>"140601"</f>
        <v>140601</v>
      </c>
      <c r="B13" s="7" t="s">
        <v>27</v>
      </c>
      <c r="C13" s="8">
        <v>6290</v>
      </c>
      <c r="D13" s="8">
        <v>5143</v>
      </c>
      <c r="E13" s="8">
        <v>5097</v>
      </c>
      <c r="F13" s="8">
        <v>46</v>
      </c>
      <c r="G13" s="8">
        <v>45</v>
      </c>
      <c r="H13" s="8">
        <v>44</v>
      </c>
      <c r="I13" s="8">
        <v>0</v>
      </c>
      <c r="J13" s="8">
        <v>1</v>
      </c>
      <c r="K13" s="8">
        <v>1</v>
      </c>
      <c r="L13" s="8">
        <v>0</v>
      </c>
      <c r="M13" s="8">
        <v>58</v>
      </c>
      <c r="N13" s="8">
        <v>5</v>
      </c>
      <c r="O13" s="8">
        <v>52</v>
      </c>
      <c r="P13" s="8">
        <v>1</v>
      </c>
      <c r="Q13" s="8">
        <v>0</v>
      </c>
      <c r="R13" s="8">
        <v>0</v>
      </c>
      <c r="S13" s="8">
        <v>0</v>
      </c>
    </row>
    <row r="14" spans="1:19" x14ac:dyDescent="0.35">
      <c r="A14" s="7" t="str">
        <f>"140602"</f>
        <v>140602</v>
      </c>
      <c r="B14" s="7" t="s">
        <v>28</v>
      </c>
      <c r="C14" s="8">
        <v>7275</v>
      </c>
      <c r="D14" s="8">
        <v>5945</v>
      </c>
      <c r="E14" s="8">
        <v>5904</v>
      </c>
      <c r="F14" s="8">
        <v>41</v>
      </c>
      <c r="G14" s="8">
        <v>41</v>
      </c>
      <c r="H14" s="8">
        <v>38</v>
      </c>
      <c r="I14" s="8">
        <v>2</v>
      </c>
      <c r="J14" s="8">
        <v>1</v>
      </c>
      <c r="K14" s="8">
        <v>0</v>
      </c>
      <c r="L14" s="8">
        <v>0</v>
      </c>
      <c r="M14" s="8">
        <v>44</v>
      </c>
      <c r="N14" s="8">
        <v>6</v>
      </c>
      <c r="O14" s="8">
        <v>37</v>
      </c>
      <c r="P14" s="8">
        <v>1</v>
      </c>
      <c r="Q14" s="8">
        <v>0</v>
      </c>
      <c r="R14" s="8">
        <v>0</v>
      </c>
      <c r="S14" s="8">
        <v>0</v>
      </c>
    </row>
    <row r="15" spans="1:19" x14ac:dyDescent="0.35">
      <c r="A15" s="7" t="str">
        <f>"140603"</f>
        <v>140603</v>
      </c>
      <c r="B15" s="7" t="s">
        <v>29</v>
      </c>
      <c r="C15" s="8">
        <v>9842</v>
      </c>
      <c r="D15" s="8">
        <v>7819</v>
      </c>
      <c r="E15" s="8">
        <v>7604</v>
      </c>
      <c r="F15" s="8">
        <v>215</v>
      </c>
      <c r="G15" s="8">
        <v>215</v>
      </c>
      <c r="H15" s="8">
        <v>194</v>
      </c>
      <c r="I15" s="8">
        <v>3</v>
      </c>
      <c r="J15" s="8">
        <v>18</v>
      </c>
      <c r="K15" s="8">
        <v>0</v>
      </c>
      <c r="L15" s="8">
        <v>0</v>
      </c>
      <c r="M15" s="8">
        <v>88</v>
      </c>
      <c r="N15" s="8">
        <v>16</v>
      </c>
      <c r="O15" s="8">
        <v>54</v>
      </c>
      <c r="P15" s="8">
        <v>18</v>
      </c>
      <c r="Q15" s="8">
        <v>0</v>
      </c>
      <c r="R15" s="8">
        <v>0</v>
      </c>
      <c r="S15" s="8">
        <v>0</v>
      </c>
    </row>
    <row r="16" spans="1:19" x14ac:dyDescent="0.35">
      <c r="A16" s="7" t="str">
        <f>"140604"</f>
        <v>140604</v>
      </c>
      <c r="B16" s="7" t="s">
        <v>30</v>
      </c>
      <c r="C16" s="8">
        <v>2907</v>
      </c>
      <c r="D16" s="8">
        <v>2305</v>
      </c>
      <c r="E16" s="8">
        <v>2198</v>
      </c>
      <c r="F16" s="8">
        <v>107</v>
      </c>
      <c r="G16" s="8">
        <v>107</v>
      </c>
      <c r="H16" s="8">
        <v>96</v>
      </c>
      <c r="I16" s="8">
        <v>2</v>
      </c>
      <c r="J16" s="8">
        <v>9</v>
      </c>
      <c r="K16" s="8">
        <v>0</v>
      </c>
      <c r="L16" s="8">
        <v>0</v>
      </c>
      <c r="M16" s="8">
        <v>36</v>
      </c>
      <c r="N16" s="8">
        <v>6</v>
      </c>
      <c r="O16" s="8">
        <v>21</v>
      </c>
      <c r="P16" s="8">
        <v>9</v>
      </c>
      <c r="Q16" s="8">
        <v>0</v>
      </c>
      <c r="R16" s="8">
        <v>0</v>
      </c>
      <c r="S16" s="8">
        <v>0</v>
      </c>
    </row>
    <row r="17" spans="1:19" x14ac:dyDescent="0.35">
      <c r="A17" s="7" t="str">
        <f>"140605"</f>
        <v>140605</v>
      </c>
      <c r="B17" s="7" t="s">
        <v>31</v>
      </c>
      <c r="C17" s="8">
        <v>24484</v>
      </c>
      <c r="D17" s="8">
        <v>19519</v>
      </c>
      <c r="E17" s="8">
        <v>19143</v>
      </c>
      <c r="F17" s="8">
        <v>376</v>
      </c>
      <c r="G17" s="8">
        <v>372</v>
      </c>
      <c r="H17" s="8">
        <v>279</v>
      </c>
      <c r="I17" s="8">
        <v>6</v>
      </c>
      <c r="J17" s="8">
        <v>87</v>
      </c>
      <c r="K17" s="8">
        <v>4</v>
      </c>
      <c r="L17" s="8">
        <v>0</v>
      </c>
      <c r="M17" s="8">
        <v>369</v>
      </c>
      <c r="N17" s="8">
        <v>44</v>
      </c>
      <c r="O17" s="8">
        <v>238</v>
      </c>
      <c r="P17" s="8">
        <v>87</v>
      </c>
      <c r="Q17" s="8">
        <v>0</v>
      </c>
      <c r="R17" s="8">
        <v>0</v>
      </c>
      <c r="S17" s="8">
        <v>0</v>
      </c>
    </row>
    <row r="18" spans="1:19" x14ac:dyDescent="0.35">
      <c r="A18" s="7" t="str">
        <f>"140606"</f>
        <v>140606</v>
      </c>
      <c r="B18" s="7" t="s">
        <v>32</v>
      </c>
      <c r="C18" s="8">
        <v>5297</v>
      </c>
      <c r="D18" s="8">
        <v>4217</v>
      </c>
      <c r="E18" s="8">
        <v>4161</v>
      </c>
      <c r="F18" s="8">
        <v>56</v>
      </c>
      <c r="G18" s="8">
        <v>56</v>
      </c>
      <c r="H18" s="8">
        <v>50</v>
      </c>
      <c r="I18" s="8">
        <v>1</v>
      </c>
      <c r="J18" s="8">
        <v>5</v>
      </c>
      <c r="K18" s="8">
        <v>0</v>
      </c>
      <c r="L18" s="8">
        <v>0</v>
      </c>
      <c r="M18" s="8">
        <v>37</v>
      </c>
      <c r="N18" s="8">
        <v>4</v>
      </c>
      <c r="O18" s="8">
        <v>28</v>
      </c>
      <c r="P18" s="8">
        <v>5</v>
      </c>
      <c r="Q18" s="8">
        <v>0</v>
      </c>
      <c r="R18" s="8">
        <v>0</v>
      </c>
      <c r="S18" s="8">
        <v>0</v>
      </c>
    </row>
    <row r="19" spans="1:19" x14ac:dyDescent="0.35">
      <c r="A19" s="7" t="str">
        <f>"140607"</f>
        <v>140607</v>
      </c>
      <c r="B19" s="7" t="s">
        <v>33</v>
      </c>
      <c r="C19" s="8">
        <v>8404</v>
      </c>
      <c r="D19" s="8">
        <v>6921</v>
      </c>
      <c r="E19" s="8">
        <v>6837</v>
      </c>
      <c r="F19" s="8">
        <v>84</v>
      </c>
      <c r="G19" s="8">
        <v>84</v>
      </c>
      <c r="H19" s="8">
        <v>75</v>
      </c>
      <c r="I19" s="8">
        <v>0</v>
      </c>
      <c r="J19" s="8">
        <v>9</v>
      </c>
      <c r="K19" s="8">
        <v>0</v>
      </c>
      <c r="L19" s="8">
        <v>0</v>
      </c>
      <c r="M19" s="8">
        <v>82</v>
      </c>
      <c r="N19" s="8">
        <v>16</v>
      </c>
      <c r="O19" s="8">
        <v>57</v>
      </c>
      <c r="P19" s="8">
        <v>9</v>
      </c>
      <c r="Q19" s="8">
        <v>0</v>
      </c>
      <c r="R19" s="8">
        <v>0</v>
      </c>
      <c r="S19" s="8">
        <v>0</v>
      </c>
    </row>
    <row r="20" spans="1:19" x14ac:dyDescent="0.35">
      <c r="A20" s="7" t="str">
        <f>"140608"</f>
        <v>140608</v>
      </c>
      <c r="B20" s="7" t="s">
        <v>34</v>
      </c>
      <c r="C20" s="8">
        <v>7419</v>
      </c>
      <c r="D20" s="8">
        <v>6129</v>
      </c>
      <c r="E20" s="8">
        <v>5999</v>
      </c>
      <c r="F20" s="8">
        <v>130</v>
      </c>
      <c r="G20" s="8">
        <v>130</v>
      </c>
      <c r="H20" s="8">
        <v>123</v>
      </c>
      <c r="I20" s="8">
        <v>0</v>
      </c>
      <c r="J20" s="8">
        <v>7</v>
      </c>
      <c r="K20" s="8">
        <v>0</v>
      </c>
      <c r="L20" s="8">
        <v>0</v>
      </c>
      <c r="M20" s="8">
        <v>173</v>
      </c>
      <c r="N20" s="8">
        <v>36</v>
      </c>
      <c r="O20" s="8">
        <v>130</v>
      </c>
      <c r="P20" s="8">
        <v>7</v>
      </c>
      <c r="Q20" s="8">
        <v>0</v>
      </c>
      <c r="R20" s="8">
        <v>0</v>
      </c>
      <c r="S20" s="8">
        <v>0</v>
      </c>
    </row>
    <row r="21" spans="1:19" x14ac:dyDescent="0.35">
      <c r="A21" s="7" t="str">
        <f>"140609"</f>
        <v>140609</v>
      </c>
      <c r="B21" s="7" t="s">
        <v>35</v>
      </c>
      <c r="C21" s="8">
        <v>4811</v>
      </c>
      <c r="D21" s="8">
        <v>3803</v>
      </c>
      <c r="E21" s="8">
        <v>3634</v>
      </c>
      <c r="F21" s="8">
        <v>169</v>
      </c>
      <c r="G21" s="8">
        <v>169</v>
      </c>
      <c r="H21" s="8">
        <v>154</v>
      </c>
      <c r="I21" s="8">
        <v>4</v>
      </c>
      <c r="J21" s="8">
        <v>11</v>
      </c>
      <c r="K21" s="8">
        <v>0</v>
      </c>
      <c r="L21" s="8">
        <v>0</v>
      </c>
      <c r="M21" s="8">
        <v>60</v>
      </c>
      <c r="N21" s="8">
        <v>3</v>
      </c>
      <c r="O21" s="8">
        <v>46</v>
      </c>
      <c r="P21" s="8">
        <v>11</v>
      </c>
      <c r="Q21" s="8">
        <v>0</v>
      </c>
      <c r="R21" s="8">
        <v>0</v>
      </c>
      <c r="S21" s="8">
        <v>0</v>
      </c>
    </row>
    <row r="22" spans="1:19" x14ac:dyDescent="0.35">
      <c r="A22" s="7" t="str">
        <f>"140611"</f>
        <v>140611</v>
      </c>
      <c r="B22" s="7" t="s">
        <v>36</v>
      </c>
      <c r="C22" s="8">
        <v>18581</v>
      </c>
      <c r="D22" s="8">
        <v>14847</v>
      </c>
      <c r="E22" s="8">
        <v>14749</v>
      </c>
      <c r="F22" s="8">
        <v>98</v>
      </c>
      <c r="G22" s="8">
        <v>98</v>
      </c>
      <c r="H22" s="8">
        <v>68</v>
      </c>
      <c r="I22" s="8">
        <v>4</v>
      </c>
      <c r="J22" s="8">
        <v>26</v>
      </c>
      <c r="K22" s="8">
        <v>0</v>
      </c>
      <c r="L22" s="8">
        <v>0</v>
      </c>
      <c r="M22" s="8">
        <v>242</v>
      </c>
      <c r="N22" s="8">
        <v>39</v>
      </c>
      <c r="O22" s="8">
        <v>177</v>
      </c>
      <c r="P22" s="8">
        <v>26</v>
      </c>
      <c r="Q22" s="8">
        <v>0</v>
      </c>
      <c r="R22" s="8">
        <v>0</v>
      </c>
      <c r="S22" s="8">
        <v>0</v>
      </c>
    </row>
    <row r="23" spans="1:19" s="2" customFormat="1" x14ac:dyDescent="0.35">
      <c r="A23" s="5" t="s">
        <v>37</v>
      </c>
      <c r="B23" s="5"/>
      <c r="C23" s="6">
        <v>58549</v>
      </c>
      <c r="D23" s="6">
        <v>48146</v>
      </c>
      <c r="E23" s="6">
        <v>47271</v>
      </c>
      <c r="F23" s="6">
        <v>875</v>
      </c>
      <c r="G23" s="6">
        <v>875</v>
      </c>
      <c r="H23" s="6">
        <v>750</v>
      </c>
      <c r="I23" s="6">
        <v>24</v>
      </c>
      <c r="J23" s="6">
        <v>101</v>
      </c>
      <c r="K23" s="6">
        <v>1</v>
      </c>
      <c r="L23" s="6">
        <v>0</v>
      </c>
      <c r="M23" s="6">
        <v>764</v>
      </c>
      <c r="N23" s="6">
        <v>100</v>
      </c>
      <c r="O23" s="6">
        <v>563</v>
      </c>
      <c r="P23" s="6">
        <v>101</v>
      </c>
      <c r="Q23" s="6">
        <v>1</v>
      </c>
      <c r="R23" s="6">
        <v>0</v>
      </c>
      <c r="S23" s="6">
        <v>0</v>
      </c>
    </row>
    <row r="24" spans="1:19" x14ac:dyDescent="0.35">
      <c r="A24" s="7" t="str">
        <f>"140701"</f>
        <v>140701</v>
      </c>
      <c r="B24" s="7" t="s">
        <v>38</v>
      </c>
      <c r="C24" s="8">
        <v>4896</v>
      </c>
      <c r="D24" s="8">
        <v>4081</v>
      </c>
      <c r="E24" s="8">
        <v>3976</v>
      </c>
      <c r="F24" s="8">
        <v>105</v>
      </c>
      <c r="G24" s="8">
        <v>105</v>
      </c>
      <c r="H24" s="8">
        <v>95</v>
      </c>
      <c r="I24" s="8">
        <v>5</v>
      </c>
      <c r="J24" s="8">
        <v>5</v>
      </c>
      <c r="K24" s="8">
        <v>0</v>
      </c>
      <c r="L24" s="8">
        <v>0</v>
      </c>
      <c r="M24" s="8">
        <v>47</v>
      </c>
      <c r="N24" s="8">
        <v>8</v>
      </c>
      <c r="O24" s="8">
        <v>34</v>
      </c>
      <c r="P24" s="8">
        <v>5</v>
      </c>
      <c r="Q24" s="8">
        <v>0</v>
      </c>
      <c r="R24" s="8">
        <v>0</v>
      </c>
      <c r="S24" s="8">
        <v>0</v>
      </c>
    </row>
    <row r="25" spans="1:19" x14ac:dyDescent="0.35">
      <c r="A25" s="7" t="str">
        <f>"140702"</f>
        <v>140702</v>
      </c>
      <c r="B25" s="7" t="s">
        <v>39</v>
      </c>
      <c r="C25" s="8">
        <v>7129</v>
      </c>
      <c r="D25" s="8">
        <v>5753</v>
      </c>
      <c r="E25" s="8">
        <v>5598</v>
      </c>
      <c r="F25" s="8">
        <v>155</v>
      </c>
      <c r="G25" s="8">
        <v>156</v>
      </c>
      <c r="H25" s="8">
        <v>137</v>
      </c>
      <c r="I25" s="8">
        <v>5</v>
      </c>
      <c r="J25" s="8">
        <v>14</v>
      </c>
      <c r="K25" s="8">
        <v>0</v>
      </c>
      <c r="L25" s="8">
        <v>0</v>
      </c>
      <c r="M25" s="8">
        <v>70</v>
      </c>
      <c r="N25" s="8">
        <v>8</v>
      </c>
      <c r="O25" s="8">
        <v>48</v>
      </c>
      <c r="P25" s="8">
        <v>14</v>
      </c>
      <c r="Q25" s="8">
        <v>1</v>
      </c>
      <c r="R25" s="8">
        <v>0</v>
      </c>
      <c r="S25" s="8">
        <v>0</v>
      </c>
    </row>
    <row r="26" spans="1:19" x14ac:dyDescent="0.35">
      <c r="A26" s="7" t="str">
        <f>"140703"</f>
        <v>140703</v>
      </c>
      <c r="B26" s="7" t="s">
        <v>40</v>
      </c>
      <c r="C26" s="8">
        <v>3758</v>
      </c>
      <c r="D26" s="8">
        <v>3060</v>
      </c>
      <c r="E26" s="8">
        <v>3027</v>
      </c>
      <c r="F26" s="8">
        <v>33</v>
      </c>
      <c r="G26" s="8">
        <v>33</v>
      </c>
      <c r="H26" s="8">
        <v>28</v>
      </c>
      <c r="I26" s="8">
        <v>0</v>
      </c>
      <c r="J26" s="8">
        <v>5</v>
      </c>
      <c r="K26" s="8">
        <v>0</v>
      </c>
      <c r="L26" s="8">
        <v>0</v>
      </c>
      <c r="M26" s="8">
        <v>31</v>
      </c>
      <c r="N26" s="8">
        <v>6</v>
      </c>
      <c r="O26" s="8">
        <v>20</v>
      </c>
      <c r="P26" s="8">
        <v>5</v>
      </c>
      <c r="Q26" s="8">
        <v>0</v>
      </c>
      <c r="R26" s="8">
        <v>0</v>
      </c>
      <c r="S26" s="8">
        <v>0</v>
      </c>
    </row>
    <row r="27" spans="1:19" x14ac:dyDescent="0.35">
      <c r="A27" s="7" t="str">
        <f>"140704"</f>
        <v>140704</v>
      </c>
      <c r="B27" s="7" t="s">
        <v>41</v>
      </c>
      <c r="C27" s="8">
        <v>3964</v>
      </c>
      <c r="D27" s="8">
        <v>3189</v>
      </c>
      <c r="E27" s="8">
        <v>3036</v>
      </c>
      <c r="F27" s="8">
        <v>153</v>
      </c>
      <c r="G27" s="8">
        <v>153</v>
      </c>
      <c r="H27" s="8">
        <v>140</v>
      </c>
      <c r="I27" s="8">
        <v>4</v>
      </c>
      <c r="J27" s="8">
        <v>9</v>
      </c>
      <c r="K27" s="8">
        <v>0</v>
      </c>
      <c r="L27" s="8">
        <v>0</v>
      </c>
      <c r="M27" s="8">
        <v>51</v>
      </c>
      <c r="N27" s="8">
        <v>4</v>
      </c>
      <c r="O27" s="8">
        <v>38</v>
      </c>
      <c r="P27" s="8">
        <v>9</v>
      </c>
      <c r="Q27" s="8">
        <v>0</v>
      </c>
      <c r="R27" s="8">
        <v>0</v>
      </c>
      <c r="S27" s="8">
        <v>0</v>
      </c>
    </row>
    <row r="28" spans="1:19" x14ac:dyDescent="0.35">
      <c r="A28" s="7" t="str">
        <f>"140705"</f>
        <v>140705</v>
      </c>
      <c r="B28" s="7" t="s">
        <v>42</v>
      </c>
      <c r="C28" s="8">
        <v>28101</v>
      </c>
      <c r="D28" s="8">
        <v>23326</v>
      </c>
      <c r="E28" s="8">
        <v>23210</v>
      </c>
      <c r="F28" s="8">
        <v>116</v>
      </c>
      <c r="G28" s="8">
        <v>116</v>
      </c>
      <c r="H28" s="8">
        <v>82</v>
      </c>
      <c r="I28" s="8">
        <v>2</v>
      </c>
      <c r="J28" s="8">
        <v>32</v>
      </c>
      <c r="K28" s="8">
        <v>0</v>
      </c>
      <c r="L28" s="8">
        <v>0</v>
      </c>
      <c r="M28" s="8">
        <v>440</v>
      </c>
      <c r="N28" s="8">
        <v>56</v>
      </c>
      <c r="O28" s="8">
        <v>352</v>
      </c>
      <c r="P28" s="8">
        <v>32</v>
      </c>
      <c r="Q28" s="8">
        <v>0</v>
      </c>
      <c r="R28" s="8">
        <v>0</v>
      </c>
      <c r="S28" s="8">
        <v>0</v>
      </c>
    </row>
    <row r="29" spans="1:19" x14ac:dyDescent="0.35">
      <c r="A29" s="7" t="str">
        <f>"140706"</f>
        <v>140706</v>
      </c>
      <c r="B29" s="7" t="s">
        <v>43</v>
      </c>
      <c r="C29" s="8">
        <v>6848</v>
      </c>
      <c r="D29" s="8">
        <v>5554</v>
      </c>
      <c r="E29" s="8">
        <v>5321</v>
      </c>
      <c r="F29" s="8">
        <v>233</v>
      </c>
      <c r="G29" s="8">
        <v>232</v>
      </c>
      <c r="H29" s="8">
        <v>198</v>
      </c>
      <c r="I29" s="8">
        <v>5</v>
      </c>
      <c r="J29" s="8">
        <v>29</v>
      </c>
      <c r="K29" s="8">
        <v>1</v>
      </c>
      <c r="L29" s="8">
        <v>0</v>
      </c>
      <c r="M29" s="8">
        <v>81</v>
      </c>
      <c r="N29" s="8">
        <v>13</v>
      </c>
      <c r="O29" s="8">
        <v>39</v>
      </c>
      <c r="P29" s="8">
        <v>29</v>
      </c>
      <c r="Q29" s="8">
        <v>0</v>
      </c>
      <c r="R29" s="8">
        <v>0</v>
      </c>
      <c r="S29" s="8">
        <v>0</v>
      </c>
    </row>
    <row r="30" spans="1:19" x14ac:dyDescent="0.35">
      <c r="A30" s="7" t="str">
        <f>"140707"</f>
        <v>140707</v>
      </c>
      <c r="B30" s="7" t="s">
        <v>44</v>
      </c>
      <c r="C30" s="8">
        <v>3853</v>
      </c>
      <c r="D30" s="8">
        <v>3183</v>
      </c>
      <c r="E30" s="8">
        <v>3103</v>
      </c>
      <c r="F30" s="8">
        <v>80</v>
      </c>
      <c r="G30" s="8">
        <v>80</v>
      </c>
      <c r="H30" s="8">
        <v>70</v>
      </c>
      <c r="I30" s="8">
        <v>3</v>
      </c>
      <c r="J30" s="8">
        <v>7</v>
      </c>
      <c r="K30" s="8">
        <v>0</v>
      </c>
      <c r="L30" s="8">
        <v>0</v>
      </c>
      <c r="M30" s="8">
        <v>44</v>
      </c>
      <c r="N30" s="8">
        <v>5</v>
      </c>
      <c r="O30" s="8">
        <v>32</v>
      </c>
      <c r="P30" s="8">
        <v>7</v>
      </c>
      <c r="Q30" s="8">
        <v>0</v>
      </c>
      <c r="R30" s="8">
        <v>0</v>
      </c>
      <c r="S30" s="8">
        <v>0</v>
      </c>
    </row>
    <row r="31" spans="1:19" s="2" customFormat="1" x14ac:dyDescent="0.35">
      <c r="A31" s="5" t="s">
        <v>45</v>
      </c>
      <c r="B31" s="5"/>
      <c r="C31" s="6">
        <v>33002</v>
      </c>
      <c r="D31" s="6">
        <v>27257</v>
      </c>
      <c r="E31" s="6">
        <v>27063</v>
      </c>
      <c r="F31" s="6">
        <v>194</v>
      </c>
      <c r="G31" s="6">
        <v>194</v>
      </c>
      <c r="H31" s="6">
        <v>156</v>
      </c>
      <c r="I31" s="6">
        <v>8</v>
      </c>
      <c r="J31" s="6">
        <v>30</v>
      </c>
      <c r="K31" s="6">
        <v>0</v>
      </c>
      <c r="L31" s="6">
        <v>0</v>
      </c>
      <c r="M31" s="6">
        <v>370</v>
      </c>
      <c r="N31" s="6">
        <v>74</v>
      </c>
      <c r="O31" s="6">
        <v>266</v>
      </c>
      <c r="P31" s="6">
        <v>30</v>
      </c>
      <c r="Q31" s="6">
        <v>0</v>
      </c>
      <c r="R31" s="6">
        <v>0</v>
      </c>
      <c r="S31" s="6">
        <v>0</v>
      </c>
    </row>
    <row r="32" spans="1:19" x14ac:dyDescent="0.35">
      <c r="A32" s="7" t="str">
        <f>"140901"</f>
        <v>140901</v>
      </c>
      <c r="B32" s="7" t="s">
        <v>46</v>
      </c>
      <c r="C32" s="8">
        <v>2307</v>
      </c>
      <c r="D32" s="8">
        <v>1910</v>
      </c>
      <c r="E32" s="8">
        <v>1886</v>
      </c>
      <c r="F32" s="8">
        <v>24</v>
      </c>
      <c r="G32" s="8">
        <v>24</v>
      </c>
      <c r="H32" s="8">
        <v>23</v>
      </c>
      <c r="I32" s="8">
        <v>1</v>
      </c>
      <c r="J32" s="8">
        <v>0</v>
      </c>
      <c r="K32" s="8">
        <v>0</v>
      </c>
      <c r="L32" s="8">
        <v>0</v>
      </c>
      <c r="M32" s="8">
        <v>22</v>
      </c>
      <c r="N32" s="8">
        <v>2</v>
      </c>
      <c r="O32" s="8">
        <v>20</v>
      </c>
      <c r="P32" s="8">
        <v>0</v>
      </c>
      <c r="Q32" s="8">
        <v>0</v>
      </c>
      <c r="R32" s="8">
        <v>0</v>
      </c>
      <c r="S32" s="8">
        <v>0</v>
      </c>
    </row>
    <row r="33" spans="1:19" x14ac:dyDescent="0.35">
      <c r="A33" s="7" t="str">
        <f>"140902"</f>
        <v>140902</v>
      </c>
      <c r="B33" s="7" t="s">
        <v>47</v>
      </c>
      <c r="C33" s="8">
        <v>5501</v>
      </c>
      <c r="D33" s="8">
        <v>4440</v>
      </c>
      <c r="E33" s="8">
        <v>4416</v>
      </c>
      <c r="F33" s="8">
        <v>24</v>
      </c>
      <c r="G33" s="8">
        <v>24</v>
      </c>
      <c r="H33" s="8">
        <v>23</v>
      </c>
      <c r="I33" s="8">
        <v>1</v>
      </c>
      <c r="J33" s="8">
        <v>0</v>
      </c>
      <c r="K33" s="8">
        <v>0</v>
      </c>
      <c r="L33" s="8">
        <v>0</v>
      </c>
      <c r="M33" s="8">
        <v>44</v>
      </c>
      <c r="N33" s="8">
        <v>8</v>
      </c>
      <c r="O33" s="8">
        <v>36</v>
      </c>
      <c r="P33" s="8">
        <v>0</v>
      </c>
      <c r="Q33" s="8">
        <v>0</v>
      </c>
      <c r="R33" s="8">
        <v>0</v>
      </c>
      <c r="S33" s="8">
        <v>0</v>
      </c>
    </row>
    <row r="34" spans="1:19" x14ac:dyDescent="0.35">
      <c r="A34" s="7" t="str">
        <f>"140903"</f>
        <v>140903</v>
      </c>
      <c r="B34" s="7" t="s">
        <v>48</v>
      </c>
      <c r="C34" s="8">
        <v>10510</v>
      </c>
      <c r="D34" s="8">
        <v>8770</v>
      </c>
      <c r="E34" s="8">
        <v>8728</v>
      </c>
      <c r="F34" s="8">
        <v>42</v>
      </c>
      <c r="G34" s="8">
        <v>42</v>
      </c>
      <c r="H34" s="8">
        <v>32</v>
      </c>
      <c r="I34" s="8">
        <v>0</v>
      </c>
      <c r="J34" s="8">
        <v>10</v>
      </c>
      <c r="K34" s="8">
        <v>0</v>
      </c>
      <c r="L34" s="8">
        <v>0</v>
      </c>
      <c r="M34" s="8">
        <v>150</v>
      </c>
      <c r="N34" s="8">
        <v>39</v>
      </c>
      <c r="O34" s="8">
        <v>101</v>
      </c>
      <c r="P34" s="8">
        <v>10</v>
      </c>
      <c r="Q34" s="8">
        <v>0</v>
      </c>
      <c r="R34" s="8">
        <v>0</v>
      </c>
      <c r="S34" s="8">
        <v>0</v>
      </c>
    </row>
    <row r="35" spans="1:19" x14ac:dyDescent="0.35">
      <c r="A35" s="7" t="str">
        <f>"140904"</f>
        <v>140904</v>
      </c>
      <c r="B35" s="7" t="s">
        <v>49</v>
      </c>
      <c r="C35" s="8">
        <v>4250</v>
      </c>
      <c r="D35" s="8">
        <v>3490</v>
      </c>
      <c r="E35" s="8">
        <v>3473</v>
      </c>
      <c r="F35" s="8">
        <v>17</v>
      </c>
      <c r="G35" s="8">
        <v>17</v>
      </c>
      <c r="H35" s="8">
        <v>14</v>
      </c>
      <c r="I35" s="8">
        <v>0</v>
      </c>
      <c r="J35" s="8">
        <v>3</v>
      </c>
      <c r="K35" s="8">
        <v>0</v>
      </c>
      <c r="L35" s="8">
        <v>0</v>
      </c>
      <c r="M35" s="8">
        <v>48</v>
      </c>
      <c r="N35" s="8">
        <v>15</v>
      </c>
      <c r="O35" s="8">
        <v>30</v>
      </c>
      <c r="P35" s="8">
        <v>3</v>
      </c>
      <c r="Q35" s="8">
        <v>0</v>
      </c>
      <c r="R35" s="8">
        <v>0</v>
      </c>
      <c r="S35" s="8">
        <v>0</v>
      </c>
    </row>
    <row r="36" spans="1:19" x14ac:dyDescent="0.35">
      <c r="A36" s="7" t="str">
        <f>"140905"</f>
        <v>140905</v>
      </c>
      <c r="B36" s="7" t="s">
        <v>50</v>
      </c>
      <c r="C36" s="8">
        <v>5654</v>
      </c>
      <c r="D36" s="8">
        <v>4643</v>
      </c>
      <c r="E36" s="8">
        <v>4591</v>
      </c>
      <c r="F36" s="8">
        <v>52</v>
      </c>
      <c r="G36" s="8">
        <v>52</v>
      </c>
      <c r="H36" s="8">
        <v>35</v>
      </c>
      <c r="I36" s="8">
        <v>5</v>
      </c>
      <c r="J36" s="8">
        <v>12</v>
      </c>
      <c r="K36" s="8">
        <v>0</v>
      </c>
      <c r="L36" s="8">
        <v>0</v>
      </c>
      <c r="M36" s="8">
        <v>57</v>
      </c>
      <c r="N36" s="8">
        <v>5</v>
      </c>
      <c r="O36" s="8">
        <v>40</v>
      </c>
      <c r="P36" s="8">
        <v>12</v>
      </c>
      <c r="Q36" s="8">
        <v>0</v>
      </c>
      <c r="R36" s="8">
        <v>0</v>
      </c>
      <c r="S36" s="8">
        <v>0</v>
      </c>
    </row>
    <row r="37" spans="1:19" x14ac:dyDescent="0.35">
      <c r="A37" s="7" t="str">
        <f>"140906"</f>
        <v>140906</v>
      </c>
      <c r="B37" s="7" t="s">
        <v>51</v>
      </c>
      <c r="C37" s="8">
        <v>4780</v>
      </c>
      <c r="D37" s="8">
        <v>4004</v>
      </c>
      <c r="E37" s="8">
        <v>3969</v>
      </c>
      <c r="F37" s="8">
        <v>35</v>
      </c>
      <c r="G37" s="8">
        <v>35</v>
      </c>
      <c r="H37" s="8">
        <v>29</v>
      </c>
      <c r="I37" s="8">
        <v>1</v>
      </c>
      <c r="J37" s="8">
        <v>5</v>
      </c>
      <c r="K37" s="8">
        <v>0</v>
      </c>
      <c r="L37" s="8">
        <v>0</v>
      </c>
      <c r="M37" s="8">
        <v>49</v>
      </c>
      <c r="N37" s="8">
        <v>5</v>
      </c>
      <c r="O37" s="8">
        <v>39</v>
      </c>
      <c r="P37" s="8">
        <v>5</v>
      </c>
      <c r="Q37" s="8">
        <v>0</v>
      </c>
      <c r="R37" s="8">
        <v>0</v>
      </c>
      <c r="S37" s="8">
        <v>0</v>
      </c>
    </row>
    <row r="38" spans="1:19" s="2" customFormat="1" x14ac:dyDescent="0.35">
      <c r="A38" s="5" t="s">
        <v>52</v>
      </c>
      <c r="B38" s="5"/>
      <c r="C38" s="6">
        <v>40806</v>
      </c>
      <c r="D38" s="6">
        <v>33538</v>
      </c>
      <c r="E38" s="6">
        <v>33045</v>
      </c>
      <c r="F38" s="6">
        <v>493</v>
      </c>
      <c r="G38" s="6">
        <v>492</v>
      </c>
      <c r="H38" s="6">
        <v>405</v>
      </c>
      <c r="I38" s="6">
        <v>6</v>
      </c>
      <c r="J38" s="6">
        <v>81</v>
      </c>
      <c r="K38" s="6">
        <v>1</v>
      </c>
      <c r="L38" s="6">
        <v>0</v>
      </c>
      <c r="M38" s="6">
        <v>508</v>
      </c>
      <c r="N38" s="6">
        <v>54</v>
      </c>
      <c r="O38" s="6">
        <v>373</v>
      </c>
      <c r="P38" s="6">
        <v>81</v>
      </c>
      <c r="Q38" s="6">
        <v>0</v>
      </c>
      <c r="R38" s="6">
        <v>0</v>
      </c>
      <c r="S38" s="6">
        <v>0</v>
      </c>
    </row>
    <row r="39" spans="1:19" x14ac:dyDescent="0.35">
      <c r="A39" s="7" t="str">
        <f>"142301"</f>
        <v>142301</v>
      </c>
      <c r="B39" s="7" t="s">
        <v>53</v>
      </c>
      <c r="C39" s="8">
        <v>4200</v>
      </c>
      <c r="D39" s="8">
        <v>3471</v>
      </c>
      <c r="E39" s="8">
        <v>3395</v>
      </c>
      <c r="F39" s="8">
        <v>76</v>
      </c>
      <c r="G39" s="8">
        <v>76</v>
      </c>
      <c r="H39" s="8">
        <v>64</v>
      </c>
      <c r="I39" s="8">
        <v>0</v>
      </c>
      <c r="J39" s="8">
        <v>12</v>
      </c>
      <c r="K39" s="8">
        <v>0</v>
      </c>
      <c r="L39" s="8">
        <v>0</v>
      </c>
      <c r="M39" s="8">
        <v>52</v>
      </c>
      <c r="N39" s="8">
        <v>4</v>
      </c>
      <c r="O39" s="8">
        <v>36</v>
      </c>
      <c r="P39" s="8">
        <v>12</v>
      </c>
      <c r="Q39" s="8">
        <v>0</v>
      </c>
      <c r="R39" s="8">
        <v>0</v>
      </c>
      <c r="S39" s="8">
        <v>0</v>
      </c>
    </row>
    <row r="40" spans="1:19" x14ac:dyDescent="0.35">
      <c r="A40" s="7" t="str">
        <f>"142302"</f>
        <v>142302</v>
      </c>
      <c r="B40" s="7" t="s">
        <v>54</v>
      </c>
      <c r="C40" s="8">
        <v>4435</v>
      </c>
      <c r="D40" s="8">
        <v>3661</v>
      </c>
      <c r="E40" s="8">
        <v>3581</v>
      </c>
      <c r="F40" s="8">
        <v>80</v>
      </c>
      <c r="G40" s="8">
        <v>79</v>
      </c>
      <c r="H40" s="8">
        <v>55</v>
      </c>
      <c r="I40" s="8">
        <v>3</v>
      </c>
      <c r="J40" s="8">
        <v>21</v>
      </c>
      <c r="K40" s="8">
        <v>1</v>
      </c>
      <c r="L40" s="8">
        <v>0</v>
      </c>
      <c r="M40" s="8">
        <v>52</v>
      </c>
      <c r="N40" s="8">
        <v>8</v>
      </c>
      <c r="O40" s="8">
        <v>23</v>
      </c>
      <c r="P40" s="8">
        <v>21</v>
      </c>
      <c r="Q40" s="8">
        <v>0</v>
      </c>
      <c r="R40" s="8">
        <v>0</v>
      </c>
      <c r="S40" s="8">
        <v>0</v>
      </c>
    </row>
    <row r="41" spans="1:19" x14ac:dyDescent="0.35">
      <c r="A41" s="7" t="str">
        <f>"142303"</f>
        <v>142303</v>
      </c>
      <c r="B41" s="7" t="s">
        <v>55</v>
      </c>
      <c r="C41" s="8">
        <v>3333</v>
      </c>
      <c r="D41" s="8">
        <v>2682</v>
      </c>
      <c r="E41" s="8">
        <v>2629</v>
      </c>
      <c r="F41" s="8">
        <v>53</v>
      </c>
      <c r="G41" s="8">
        <v>53</v>
      </c>
      <c r="H41" s="8">
        <v>40</v>
      </c>
      <c r="I41" s="8">
        <v>1</v>
      </c>
      <c r="J41" s="8">
        <v>12</v>
      </c>
      <c r="K41" s="8">
        <v>0</v>
      </c>
      <c r="L41" s="8">
        <v>0</v>
      </c>
      <c r="M41" s="8">
        <v>39</v>
      </c>
      <c r="N41" s="8">
        <v>4</v>
      </c>
      <c r="O41" s="8">
        <v>23</v>
      </c>
      <c r="P41" s="8">
        <v>12</v>
      </c>
      <c r="Q41" s="8">
        <v>0</v>
      </c>
      <c r="R41" s="8">
        <v>0</v>
      </c>
      <c r="S41" s="8">
        <v>0</v>
      </c>
    </row>
    <row r="42" spans="1:19" x14ac:dyDescent="0.35">
      <c r="A42" s="7" t="str">
        <f>"142304"</f>
        <v>142304</v>
      </c>
      <c r="B42" s="7" t="s">
        <v>56</v>
      </c>
      <c r="C42" s="8">
        <v>3603</v>
      </c>
      <c r="D42" s="8">
        <v>3028</v>
      </c>
      <c r="E42" s="8">
        <v>2958</v>
      </c>
      <c r="F42" s="8">
        <v>70</v>
      </c>
      <c r="G42" s="8">
        <v>70</v>
      </c>
      <c r="H42" s="8">
        <v>60</v>
      </c>
      <c r="I42" s="8">
        <v>0</v>
      </c>
      <c r="J42" s="8">
        <v>10</v>
      </c>
      <c r="K42" s="8">
        <v>0</v>
      </c>
      <c r="L42" s="8">
        <v>0</v>
      </c>
      <c r="M42" s="8">
        <v>52</v>
      </c>
      <c r="N42" s="8">
        <v>3</v>
      </c>
      <c r="O42" s="8">
        <v>39</v>
      </c>
      <c r="P42" s="8">
        <v>10</v>
      </c>
      <c r="Q42" s="8">
        <v>0</v>
      </c>
      <c r="R42" s="8">
        <v>0</v>
      </c>
      <c r="S42" s="8">
        <v>0</v>
      </c>
    </row>
    <row r="43" spans="1:19" x14ac:dyDescent="0.35">
      <c r="A43" s="7" t="str">
        <f>"142305"</f>
        <v>142305</v>
      </c>
      <c r="B43" s="7" t="s">
        <v>57</v>
      </c>
      <c r="C43" s="8">
        <v>4157</v>
      </c>
      <c r="D43" s="8">
        <v>3307</v>
      </c>
      <c r="E43" s="8">
        <v>3276</v>
      </c>
      <c r="F43" s="8">
        <v>31</v>
      </c>
      <c r="G43" s="8">
        <v>31</v>
      </c>
      <c r="H43" s="8">
        <v>26</v>
      </c>
      <c r="I43" s="8">
        <v>0</v>
      </c>
      <c r="J43" s="8">
        <v>5</v>
      </c>
      <c r="K43" s="8">
        <v>0</v>
      </c>
      <c r="L43" s="8">
        <v>0</v>
      </c>
      <c r="M43" s="8">
        <v>48</v>
      </c>
      <c r="N43" s="8">
        <v>6</v>
      </c>
      <c r="O43" s="8">
        <v>37</v>
      </c>
      <c r="P43" s="8">
        <v>5</v>
      </c>
      <c r="Q43" s="8">
        <v>0</v>
      </c>
      <c r="R43" s="8">
        <v>0</v>
      </c>
      <c r="S43" s="8">
        <v>0</v>
      </c>
    </row>
    <row r="44" spans="1:19" x14ac:dyDescent="0.35">
      <c r="A44" s="7" t="str">
        <f>"142306"</f>
        <v>142306</v>
      </c>
      <c r="B44" s="7" t="s">
        <v>58</v>
      </c>
      <c r="C44" s="8">
        <v>11578</v>
      </c>
      <c r="D44" s="8">
        <v>9737</v>
      </c>
      <c r="E44" s="8">
        <v>9668</v>
      </c>
      <c r="F44" s="8">
        <v>69</v>
      </c>
      <c r="G44" s="8">
        <v>69</v>
      </c>
      <c r="H44" s="8">
        <v>59</v>
      </c>
      <c r="I44" s="8">
        <v>2</v>
      </c>
      <c r="J44" s="8">
        <v>8</v>
      </c>
      <c r="K44" s="8">
        <v>0</v>
      </c>
      <c r="L44" s="8">
        <v>0</v>
      </c>
      <c r="M44" s="8">
        <v>166</v>
      </c>
      <c r="N44" s="8">
        <v>20</v>
      </c>
      <c r="O44" s="8">
        <v>138</v>
      </c>
      <c r="P44" s="8">
        <v>8</v>
      </c>
      <c r="Q44" s="8">
        <v>0</v>
      </c>
      <c r="R44" s="8">
        <v>0</v>
      </c>
      <c r="S44" s="8">
        <v>0</v>
      </c>
    </row>
    <row r="45" spans="1:19" x14ac:dyDescent="0.35">
      <c r="A45" s="7" t="str">
        <f>"142307"</f>
        <v>142307</v>
      </c>
      <c r="B45" s="7" t="s">
        <v>59</v>
      </c>
      <c r="C45" s="8">
        <v>4182</v>
      </c>
      <c r="D45" s="8">
        <v>3413</v>
      </c>
      <c r="E45" s="8">
        <v>3373</v>
      </c>
      <c r="F45" s="8">
        <v>40</v>
      </c>
      <c r="G45" s="8">
        <v>40</v>
      </c>
      <c r="H45" s="8">
        <v>31</v>
      </c>
      <c r="I45" s="8">
        <v>0</v>
      </c>
      <c r="J45" s="8">
        <v>9</v>
      </c>
      <c r="K45" s="8">
        <v>0</v>
      </c>
      <c r="L45" s="8">
        <v>0</v>
      </c>
      <c r="M45" s="8">
        <v>56</v>
      </c>
      <c r="N45" s="8">
        <v>2</v>
      </c>
      <c r="O45" s="8">
        <v>45</v>
      </c>
      <c r="P45" s="8">
        <v>9</v>
      </c>
      <c r="Q45" s="8">
        <v>0</v>
      </c>
      <c r="R45" s="8">
        <v>0</v>
      </c>
      <c r="S45" s="8">
        <v>0</v>
      </c>
    </row>
    <row r="46" spans="1:19" x14ac:dyDescent="0.35">
      <c r="A46" s="7" t="str">
        <f>"142308"</f>
        <v>142308</v>
      </c>
      <c r="B46" s="7" t="s">
        <v>60</v>
      </c>
      <c r="C46" s="8">
        <v>5318</v>
      </c>
      <c r="D46" s="8">
        <v>4239</v>
      </c>
      <c r="E46" s="8">
        <v>4165</v>
      </c>
      <c r="F46" s="8">
        <v>74</v>
      </c>
      <c r="G46" s="8">
        <v>74</v>
      </c>
      <c r="H46" s="8">
        <v>70</v>
      </c>
      <c r="I46" s="8">
        <v>0</v>
      </c>
      <c r="J46" s="8">
        <v>4</v>
      </c>
      <c r="K46" s="8">
        <v>0</v>
      </c>
      <c r="L46" s="8">
        <v>0</v>
      </c>
      <c r="M46" s="8">
        <v>43</v>
      </c>
      <c r="N46" s="8">
        <v>7</v>
      </c>
      <c r="O46" s="8">
        <v>32</v>
      </c>
      <c r="P46" s="8">
        <v>4</v>
      </c>
      <c r="Q46" s="8">
        <v>0</v>
      </c>
      <c r="R46" s="8">
        <v>0</v>
      </c>
      <c r="S46" s="8">
        <v>0</v>
      </c>
    </row>
    <row r="47" spans="1:19" s="2" customFormat="1" x14ac:dyDescent="0.35">
      <c r="A47" s="5" t="s">
        <v>61</v>
      </c>
      <c r="B47" s="5"/>
      <c r="C47" s="6">
        <v>150919</v>
      </c>
      <c r="D47" s="6">
        <v>119596</v>
      </c>
      <c r="E47" s="6">
        <v>118104</v>
      </c>
      <c r="F47" s="6">
        <v>1492</v>
      </c>
      <c r="G47" s="6">
        <v>1490</v>
      </c>
      <c r="H47" s="6">
        <v>1247</v>
      </c>
      <c r="I47" s="6">
        <v>62</v>
      </c>
      <c r="J47" s="6">
        <v>181</v>
      </c>
      <c r="K47" s="6">
        <v>2</v>
      </c>
      <c r="L47" s="6">
        <v>0</v>
      </c>
      <c r="M47" s="6">
        <v>1427</v>
      </c>
      <c r="N47" s="6">
        <v>329</v>
      </c>
      <c r="O47" s="6">
        <v>917</v>
      </c>
      <c r="P47" s="6">
        <v>181</v>
      </c>
      <c r="Q47" s="6">
        <v>0</v>
      </c>
      <c r="R47" s="6">
        <v>0</v>
      </c>
      <c r="S47" s="6">
        <v>0</v>
      </c>
    </row>
    <row r="48" spans="1:19" x14ac:dyDescent="0.35">
      <c r="A48" s="7" t="str">
        <f>"142501"</f>
        <v>142501</v>
      </c>
      <c r="B48" s="7" t="s">
        <v>62</v>
      </c>
      <c r="C48" s="8">
        <v>16419</v>
      </c>
      <c r="D48" s="8">
        <v>14027</v>
      </c>
      <c r="E48" s="8">
        <v>13957</v>
      </c>
      <c r="F48" s="8">
        <v>70</v>
      </c>
      <c r="G48" s="8">
        <v>69</v>
      </c>
      <c r="H48" s="8">
        <v>46</v>
      </c>
      <c r="I48" s="8">
        <v>7</v>
      </c>
      <c r="J48" s="8">
        <v>16</v>
      </c>
      <c r="K48" s="8">
        <v>1</v>
      </c>
      <c r="L48" s="8">
        <v>0</v>
      </c>
      <c r="M48" s="8">
        <v>290</v>
      </c>
      <c r="N48" s="8">
        <v>35</v>
      </c>
      <c r="O48" s="8">
        <v>239</v>
      </c>
      <c r="P48" s="8">
        <v>16</v>
      </c>
      <c r="Q48" s="8">
        <v>0</v>
      </c>
      <c r="R48" s="8">
        <v>0</v>
      </c>
      <c r="S48" s="8">
        <v>0</v>
      </c>
    </row>
    <row r="49" spans="1:19" x14ac:dyDescent="0.35">
      <c r="A49" s="7" t="str">
        <f>"142502"</f>
        <v>142502</v>
      </c>
      <c r="B49" s="7" t="s">
        <v>63</v>
      </c>
      <c r="C49" s="8">
        <v>9273</v>
      </c>
      <c r="D49" s="8">
        <v>7102</v>
      </c>
      <c r="E49" s="8">
        <v>6979</v>
      </c>
      <c r="F49" s="8">
        <v>123</v>
      </c>
      <c r="G49" s="8">
        <v>123</v>
      </c>
      <c r="H49" s="8">
        <v>91</v>
      </c>
      <c r="I49" s="8">
        <v>6</v>
      </c>
      <c r="J49" s="8">
        <v>26</v>
      </c>
      <c r="K49" s="8">
        <v>0</v>
      </c>
      <c r="L49" s="8">
        <v>0</v>
      </c>
      <c r="M49" s="8">
        <v>67</v>
      </c>
      <c r="N49" s="8">
        <v>16</v>
      </c>
      <c r="O49" s="8">
        <v>25</v>
      </c>
      <c r="P49" s="8">
        <v>26</v>
      </c>
      <c r="Q49" s="8">
        <v>0</v>
      </c>
      <c r="R49" s="8">
        <v>0</v>
      </c>
      <c r="S49" s="8">
        <v>0</v>
      </c>
    </row>
    <row r="50" spans="1:19" x14ac:dyDescent="0.35">
      <c r="A50" s="7" t="str">
        <f>"142503"</f>
        <v>142503</v>
      </c>
      <c r="B50" s="7" t="s">
        <v>64</v>
      </c>
      <c r="C50" s="8">
        <v>14177</v>
      </c>
      <c r="D50" s="8">
        <v>11691</v>
      </c>
      <c r="E50" s="8">
        <v>11663</v>
      </c>
      <c r="F50" s="8">
        <v>28</v>
      </c>
      <c r="G50" s="8">
        <v>28</v>
      </c>
      <c r="H50" s="8">
        <v>19</v>
      </c>
      <c r="I50" s="8">
        <v>0</v>
      </c>
      <c r="J50" s="8">
        <v>9</v>
      </c>
      <c r="K50" s="8">
        <v>0</v>
      </c>
      <c r="L50" s="8">
        <v>0</v>
      </c>
      <c r="M50" s="8">
        <v>158</v>
      </c>
      <c r="N50" s="8">
        <v>47</v>
      </c>
      <c r="O50" s="8">
        <v>102</v>
      </c>
      <c r="P50" s="8">
        <v>9</v>
      </c>
      <c r="Q50" s="8">
        <v>0</v>
      </c>
      <c r="R50" s="8">
        <v>0</v>
      </c>
      <c r="S50" s="8">
        <v>0</v>
      </c>
    </row>
    <row r="51" spans="1:19" x14ac:dyDescent="0.35">
      <c r="A51" s="7" t="str">
        <f>"142504"</f>
        <v>142504</v>
      </c>
      <c r="B51" s="7" t="s">
        <v>65</v>
      </c>
      <c r="C51" s="8">
        <v>7044</v>
      </c>
      <c r="D51" s="8">
        <v>5488</v>
      </c>
      <c r="E51" s="8">
        <v>5344</v>
      </c>
      <c r="F51" s="8">
        <v>144</v>
      </c>
      <c r="G51" s="8">
        <v>144</v>
      </c>
      <c r="H51" s="8">
        <v>133</v>
      </c>
      <c r="I51" s="8">
        <v>4</v>
      </c>
      <c r="J51" s="8">
        <v>7</v>
      </c>
      <c r="K51" s="8">
        <v>0</v>
      </c>
      <c r="L51" s="8">
        <v>0</v>
      </c>
      <c r="M51" s="8">
        <v>42</v>
      </c>
      <c r="N51" s="8">
        <v>13</v>
      </c>
      <c r="O51" s="8">
        <v>22</v>
      </c>
      <c r="P51" s="8">
        <v>7</v>
      </c>
      <c r="Q51" s="8">
        <v>0</v>
      </c>
      <c r="R51" s="8">
        <v>0</v>
      </c>
      <c r="S51" s="8">
        <v>0</v>
      </c>
    </row>
    <row r="52" spans="1:19" x14ac:dyDescent="0.35">
      <c r="A52" s="7" t="str">
        <f>"142505"</f>
        <v>142505</v>
      </c>
      <c r="B52" s="7" t="s">
        <v>66</v>
      </c>
      <c r="C52" s="8">
        <v>14503</v>
      </c>
      <c r="D52" s="8">
        <v>11182</v>
      </c>
      <c r="E52" s="8">
        <v>11073</v>
      </c>
      <c r="F52" s="8">
        <v>109</v>
      </c>
      <c r="G52" s="8">
        <v>109</v>
      </c>
      <c r="H52" s="8">
        <v>94</v>
      </c>
      <c r="I52" s="8">
        <v>0</v>
      </c>
      <c r="J52" s="8">
        <v>15</v>
      </c>
      <c r="K52" s="8">
        <v>0</v>
      </c>
      <c r="L52" s="8">
        <v>0</v>
      </c>
      <c r="M52" s="8">
        <v>150</v>
      </c>
      <c r="N52" s="8">
        <v>57</v>
      </c>
      <c r="O52" s="8">
        <v>78</v>
      </c>
      <c r="P52" s="8">
        <v>15</v>
      </c>
      <c r="Q52" s="8">
        <v>0</v>
      </c>
      <c r="R52" s="8">
        <v>0</v>
      </c>
      <c r="S52" s="8">
        <v>0</v>
      </c>
    </row>
    <row r="53" spans="1:19" x14ac:dyDescent="0.35">
      <c r="A53" s="7" t="str">
        <f>"142506"</f>
        <v>142506</v>
      </c>
      <c r="B53" s="7" t="s">
        <v>67</v>
      </c>
      <c r="C53" s="8">
        <v>13200</v>
      </c>
      <c r="D53" s="8">
        <v>10438</v>
      </c>
      <c r="E53" s="8">
        <v>10263</v>
      </c>
      <c r="F53" s="8">
        <v>175</v>
      </c>
      <c r="G53" s="8">
        <v>174</v>
      </c>
      <c r="H53" s="8">
        <v>161</v>
      </c>
      <c r="I53" s="8">
        <v>10</v>
      </c>
      <c r="J53" s="8">
        <v>3</v>
      </c>
      <c r="K53" s="8">
        <v>1</v>
      </c>
      <c r="L53" s="8">
        <v>0</v>
      </c>
      <c r="M53" s="8">
        <v>101</v>
      </c>
      <c r="N53" s="8">
        <v>20</v>
      </c>
      <c r="O53" s="8">
        <v>78</v>
      </c>
      <c r="P53" s="8">
        <v>3</v>
      </c>
      <c r="Q53" s="8">
        <v>0</v>
      </c>
      <c r="R53" s="8">
        <v>0</v>
      </c>
      <c r="S53" s="8">
        <v>0</v>
      </c>
    </row>
    <row r="54" spans="1:19" x14ac:dyDescent="0.35">
      <c r="A54" s="7" t="str">
        <f>"142507"</f>
        <v>142507</v>
      </c>
      <c r="B54" s="7" t="s">
        <v>68</v>
      </c>
      <c r="C54" s="8">
        <v>12228</v>
      </c>
      <c r="D54" s="8">
        <v>9530</v>
      </c>
      <c r="E54" s="8">
        <v>9339</v>
      </c>
      <c r="F54" s="8">
        <v>191</v>
      </c>
      <c r="G54" s="8">
        <v>191</v>
      </c>
      <c r="H54" s="8">
        <v>155</v>
      </c>
      <c r="I54" s="8">
        <v>6</v>
      </c>
      <c r="J54" s="8">
        <v>30</v>
      </c>
      <c r="K54" s="8">
        <v>0</v>
      </c>
      <c r="L54" s="8">
        <v>0</v>
      </c>
      <c r="M54" s="8">
        <v>106</v>
      </c>
      <c r="N54" s="8">
        <v>17</v>
      </c>
      <c r="O54" s="8">
        <v>59</v>
      </c>
      <c r="P54" s="8">
        <v>30</v>
      </c>
      <c r="Q54" s="8">
        <v>0</v>
      </c>
      <c r="R54" s="8">
        <v>0</v>
      </c>
      <c r="S54" s="8">
        <v>0</v>
      </c>
    </row>
    <row r="55" spans="1:19" x14ac:dyDescent="0.35">
      <c r="A55" s="7" t="str">
        <f>"142508"</f>
        <v>142508</v>
      </c>
      <c r="B55" s="7" t="s">
        <v>69</v>
      </c>
      <c r="C55" s="8">
        <v>9847</v>
      </c>
      <c r="D55" s="8">
        <v>8023</v>
      </c>
      <c r="E55" s="8">
        <v>7943</v>
      </c>
      <c r="F55" s="8">
        <v>80</v>
      </c>
      <c r="G55" s="8">
        <v>80</v>
      </c>
      <c r="H55" s="8">
        <v>70</v>
      </c>
      <c r="I55" s="8">
        <v>5</v>
      </c>
      <c r="J55" s="8">
        <v>5</v>
      </c>
      <c r="K55" s="8">
        <v>0</v>
      </c>
      <c r="L55" s="8">
        <v>0</v>
      </c>
      <c r="M55" s="8">
        <v>64</v>
      </c>
      <c r="N55" s="8">
        <v>9</v>
      </c>
      <c r="O55" s="8">
        <v>50</v>
      </c>
      <c r="P55" s="8">
        <v>5</v>
      </c>
      <c r="Q55" s="8">
        <v>0</v>
      </c>
      <c r="R55" s="8">
        <v>0</v>
      </c>
      <c r="S55" s="8">
        <v>0</v>
      </c>
    </row>
    <row r="56" spans="1:19" x14ac:dyDescent="0.35">
      <c r="A56" s="7" t="str">
        <f>"142509"</f>
        <v>142509</v>
      </c>
      <c r="B56" s="7" t="s">
        <v>70</v>
      </c>
      <c r="C56" s="8">
        <v>7269</v>
      </c>
      <c r="D56" s="8">
        <v>5711</v>
      </c>
      <c r="E56" s="8">
        <v>5636</v>
      </c>
      <c r="F56" s="8">
        <v>75</v>
      </c>
      <c r="G56" s="8">
        <v>75</v>
      </c>
      <c r="H56" s="8">
        <v>65</v>
      </c>
      <c r="I56" s="8">
        <v>1</v>
      </c>
      <c r="J56" s="8">
        <v>9</v>
      </c>
      <c r="K56" s="8">
        <v>0</v>
      </c>
      <c r="L56" s="8">
        <v>0</v>
      </c>
      <c r="M56" s="8">
        <v>59</v>
      </c>
      <c r="N56" s="8">
        <v>14</v>
      </c>
      <c r="O56" s="8">
        <v>36</v>
      </c>
      <c r="P56" s="8">
        <v>9</v>
      </c>
      <c r="Q56" s="8">
        <v>0</v>
      </c>
      <c r="R56" s="8">
        <v>0</v>
      </c>
      <c r="S56" s="8">
        <v>0</v>
      </c>
    </row>
    <row r="57" spans="1:19" x14ac:dyDescent="0.35">
      <c r="A57" s="7" t="str">
        <f>"142510"</f>
        <v>142510</v>
      </c>
      <c r="B57" s="7" t="s">
        <v>71</v>
      </c>
      <c r="C57" s="8">
        <v>15093</v>
      </c>
      <c r="D57" s="8">
        <v>11580</v>
      </c>
      <c r="E57" s="8">
        <v>11437</v>
      </c>
      <c r="F57" s="8">
        <v>143</v>
      </c>
      <c r="G57" s="8">
        <v>143</v>
      </c>
      <c r="H57" s="8">
        <v>129</v>
      </c>
      <c r="I57" s="8">
        <v>0</v>
      </c>
      <c r="J57" s="8">
        <v>14</v>
      </c>
      <c r="K57" s="8">
        <v>0</v>
      </c>
      <c r="L57" s="8">
        <v>0</v>
      </c>
      <c r="M57" s="8">
        <v>95</v>
      </c>
      <c r="N57" s="8">
        <v>25</v>
      </c>
      <c r="O57" s="8">
        <v>56</v>
      </c>
      <c r="P57" s="8">
        <v>14</v>
      </c>
      <c r="Q57" s="8">
        <v>0</v>
      </c>
      <c r="R57" s="8">
        <v>0</v>
      </c>
      <c r="S57" s="8">
        <v>0</v>
      </c>
    </row>
    <row r="58" spans="1:19" x14ac:dyDescent="0.35">
      <c r="A58" s="7" t="str">
        <f>"142511"</f>
        <v>142511</v>
      </c>
      <c r="B58" s="7" t="s">
        <v>72</v>
      </c>
      <c r="C58" s="8">
        <v>9332</v>
      </c>
      <c r="D58" s="8">
        <v>7432</v>
      </c>
      <c r="E58" s="8">
        <v>7401</v>
      </c>
      <c r="F58" s="8">
        <v>31</v>
      </c>
      <c r="G58" s="8">
        <v>31</v>
      </c>
      <c r="H58" s="8">
        <v>28</v>
      </c>
      <c r="I58" s="8">
        <v>1</v>
      </c>
      <c r="J58" s="8">
        <v>2</v>
      </c>
      <c r="K58" s="8">
        <v>0</v>
      </c>
      <c r="L58" s="8">
        <v>0</v>
      </c>
      <c r="M58" s="8">
        <v>119</v>
      </c>
      <c r="N58" s="8">
        <v>46</v>
      </c>
      <c r="O58" s="8">
        <v>71</v>
      </c>
      <c r="P58" s="8">
        <v>2</v>
      </c>
      <c r="Q58" s="8">
        <v>0</v>
      </c>
      <c r="R58" s="8">
        <v>0</v>
      </c>
      <c r="S58" s="8">
        <v>0</v>
      </c>
    </row>
    <row r="59" spans="1:19" x14ac:dyDescent="0.35">
      <c r="A59" s="7" t="str">
        <f>"142512"</f>
        <v>142512</v>
      </c>
      <c r="B59" s="7" t="s">
        <v>73</v>
      </c>
      <c r="C59" s="8">
        <v>8985</v>
      </c>
      <c r="D59" s="8">
        <v>6996</v>
      </c>
      <c r="E59" s="8">
        <v>6836</v>
      </c>
      <c r="F59" s="8">
        <v>160</v>
      </c>
      <c r="G59" s="8">
        <v>160</v>
      </c>
      <c r="H59" s="8">
        <v>124</v>
      </c>
      <c r="I59" s="8">
        <v>12</v>
      </c>
      <c r="J59" s="8">
        <v>24</v>
      </c>
      <c r="K59" s="8">
        <v>0</v>
      </c>
      <c r="L59" s="8">
        <v>0</v>
      </c>
      <c r="M59" s="8">
        <v>72</v>
      </c>
      <c r="N59" s="8">
        <v>12</v>
      </c>
      <c r="O59" s="8">
        <v>36</v>
      </c>
      <c r="P59" s="8">
        <v>24</v>
      </c>
      <c r="Q59" s="8">
        <v>0</v>
      </c>
      <c r="R59" s="8">
        <v>0</v>
      </c>
      <c r="S59" s="8">
        <v>0</v>
      </c>
    </row>
    <row r="60" spans="1:19" x14ac:dyDescent="0.35">
      <c r="A60" s="7" t="str">
        <f>"142513"</f>
        <v>142513</v>
      </c>
      <c r="B60" s="7" t="s">
        <v>74</v>
      </c>
      <c r="C60" s="8">
        <v>13549</v>
      </c>
      <c r="D60" s="8">
        <v>10396</v>
      </c>
      <c r="E60" s="8">
        <v>10233</v>
      </c>
      <c r="F60" s="8">
        <v>163</v>
      </c>
      <c r="G60" s="8">
        <v>163</v>
      </c>
      <c r="H60" s="8">
        <v>132</v>
      </c>
      <c r="I60" s="8">
        <v>10</v>
      </c>
      <c r="J60" s="8">
        <v>21</v>
      </c>
      <c r="K60" s="8">
        <v>0</v>
      </c>
      <c r="L60" s="8">
        <v>0</v>
      </c>
      <c r="M60" s="8">
        <v>104</v>
      </c>
      <c r="N60" s="8">
        <v>18</v>
      </c>
      <c r="O60" s="8">
        <v>65</v>
      </c>
      <c r="P60" s="8">
        <v>21</v>
      </c>
      <c r="Q60" s="8">
        <v>0</v>
      </c>
      <c r="R60" s="8">
        <v>0</v>
      </c>
      <c r="S60" s="8">
        <v>0</v>
      </c>
    </row>
    <row r="61" spans="1:19" s="2" customFormat="1" x14ac:dyDescent="0.35">
      <c r="A61" s="5" t="s">
        <v>75</v>
      </c>
      <c r="B61" s="5"/>
      <c r="C61" s="6">
        <v>38200</v>
      </c>
      <c r="D61" s="6">
        <v>31068</v>
      </c>
      <c r="E61" s="6">
        <v>30555</v>
      </c>
      <c r="F61" s="6">
        <v>513</v>
      </c>
      <c r="G61" s="6">
        <v>513</v>
      </c>
      <c r="H61" s="6">
        <v>412</v>
      </c>
      <c r="I61" s="6">
        <v>24</v>
      </c>
      <c r="J61" s="6">
        <v>77</v>
      </c>
      <c r="K61" s="6">
        <v>1</v>
      </c>
      <c r="L61" s="6">
        <v>0</v>
      </c>
      <c r="M61" s="6">
        <v>486</v>
      </c>
      <c r="N61" s="6">
        <v>63</v>
      </c>
      <c r="O61" s="6">
        <v>346</v>
      </c>
      <c r="P61" s="6">
        <v>77</v>
      </c>
      <c r="Q61" s="6">
        <v>1</v>
      </c>
      <c r="R61" s="6">
        <v>0</v>
      </c>
      <c r="S61" s="6">
        <v>0</v>
      </c>
    </row>
    <row r="62" spans="1:19" x14ac:dyDescent="0.35">
      <c r="A62" s="7" t="str">
        <f>"143001"</f>
        <v>143001</v>
      </c>
      <c r="B62" s="7" t="s">
        <v>76</v>
      </c>
      <c r="C62" s="8">
        <v>5827</v>
      </c>
      <c r="D62" s="8">
        <v>4831</v>
      </c>
      <c r="E62" s="8">
        <v>4628</v>
      </c>
      <c r="F62" s="8">
        <v>203</v>
      </c>
      <c r="G62" s="8">
        <v>203</v>
      </c>
      <c r="H62" s="8">
        <v>166</v>
      </c>
      <c r="I62" s="8">
        <v>10</v>
      </c>
      <c r="J62" s="8">
        <v>27</v>
      </c>
      <c r="K62" s="8">
        <v>0</v>
      </c>
      <c r="L62" s="8">
        <v>0</v>
      </c>
      <c r="M62" s="8">
        <v>69</v>
      </c>
      <c r="N62" s="8">
        <v>6</v>
      </c>
      <c r="O62" s="8">
        <v>36</v>
      </c>
      <c r="P62" s="8">
        <v>27</v>
      </c>
      <c r="Q62" s="8">
        <v>0</v>
      </c>
      <c r="R62" s="8">
        <v>0</v>
      </c>
      <c r="S62" s="8">
        <v>0</v>
      </c>
    </row>
    <row r="63" spans="1:19" x14ac:dyDescent="0.35">
      <c r="A63" s="7" t="str">
        <f>"143002"</f>
        <v>143002</v>
      </c>
      <c r="B63" s="7" t="s">
        <v>77</v>
      </c>
      <c r="C63" s="8">
        <v>5153</v>
      </c>
      <c r="D63" s="8">
        <v>4129</v>
      </c>
      <c r="E63" s="8">
        <v>4032</v>
      </c>
      <c r="F63" s="8">
        <v>97</v>
      </c>
      <c r="G63" s="8">
        <v>97</v>
      </c>
      <c r="H63" s="8">
        <v>82</v>
      </c>
      <c r="I63" s="8">
        <v>4</v>
      </c>
      <c r="J63" s="8">
        <v>11</v>
      </c>
      <c r="K63" s="8">
        <v>0</v>
      </c>
      <c r="L63" s="8">
        <v>0</v>
      </c>
      <c r="M63" s="8">
        <v>50</v>
      </c>
      <c r="N63" s="8">
        <v>7</v>
      </c>
      <c r="O63" s="8">
        <v>32</v>
      </c>
      <c r="P63" s="8">
        <v>11</v>
      </c>
      <c r="Q63" s="8">
        <v>0</v>
      </c>
      <c r="R63" s="8">
        <v>0</v>
      </c>
      <c r="S63" s="8">
        <v>0</v>
      </c>
    </row>
    <row r="64" spans="1:19" x14ac:dyDescent="0.35">
      <c r="A64" s="7" t="str">
        <f>"143003"</f>
        <v>143003</v>
      </c>
      <c r="B64" s="7" t="s">
        <v>78</v>
      </c>
      <c r="C64" s="8">
        <v>3812</v>
      </c>
      <c r="D64" s="8">
        <v>2977</v>
      </c>
      <c r="E64" s="8">
        <v>2926</v>
      </c>
      <c r="F64" s="8">
        <v>51</v>
      </c>
      <c r="G64" s="8">
        <v>52</v>
      </c>
      <c r="H64" s="8">
        <v>44</v>
      </c>
      <c r="I64" s="8">
        <v>0</v>
      </c>
      <c r="J64" s="8">
        <v>8</v>
      </c>
      <c r="K64" s="8">
        <v>0</v>
      </c>
      <c r="L64" s="8">
        <v>0</v>
      </c>
      <c r="M64" s="8">
        <v>24</v>
      </c>
      <c r="N64" s="8">
        <v>5</v>
      </c>
      <c r="O64" s="8">
        <v>11</v>
      </c>
      <c r="P64" s="8">
        <v>8</v>
      </c>
      <c r="Q64" s="8">
        <v>1</v>
      </c>
      <c r="R64" s="8">
        <v>0</v>
      </c>
      <c r="S64" s="8">
        <v>0</v>
      </c>
    </row>
    <row r="65" spans="1:19" x14ac:dyDescent="0.35">
      <c r="A65" s="7" t="str">
        <f>"143004"</f>
        <v>143004</v>
      </c>
      <c r="B65" s="7" t="s">
        <v>79</v>
      </c>
      <c r="C65" s="8">
        <v>5884</v>
      </c>
      <c r="D65" s="8">
        <v>4617</v>
      </c>
      <c r="E65" s="8">
        <v>4543</v>
      </c>
      <c r="F65" s="8">
        <v>74</v>
      </c>
      <c r="G65" s="8">
        <v>74</v>
      </c>
      <c r="H65" s="8">
        <v>59</v>
      </c>
      <c r="I65" s="8">
        <v>5</v>
      </c>
      <c r="J65" s="8">
        <v>10</v>
      </c>
      <c r="K65" s="8">
        <v>0</v>
      </c>
      <c r="L65" s="8">
        <v>0</v>
      </c>
      <c r="M65" s="8">
        <v>57</v>
      </c>
      <c r="N65" s="8">
        <v>11</v>
      </c>
      <c r="O65" s="8">
        <v>36</v>
      </c>
      <c r="P65" s="8">
        <v>10</v>
      </c>
      <c r="Q65" s="8">
        <v>0</v>
      </c>
      <c r="R65" s="8">
        <v>0</v>
      </c>
      <c r="S65" s="8">
        <v>0</v>
      </c>
    </row>
    <row r="66" spans="1:19" x14ac:dyDescent="0.35">
      <c r="A66" s="7" t="str">
        <f>"143005"</f>
        <v>143005</v>
      </c>
      <c r="B66" s="7" t="s">
        <v>80</v>
      </c>
      <c r="C66" s="8">
        <v>17524</v>
      </c>
      <c r="D66" s="8">
        <v>14514</v>
      </c>
      <c r="E66" s="8">
        <v>14426</v>
      </c>
      <c r="F66" s="8">
        <v>88</v>
      </c>
      <c r="G66" s="8">
        <v>87</v>
      </c>
      <c r="H66" s="8">
        <v>61</v>
      </c>
      <c r="I66" s="8">
        <v>5</v>
      </c>
      <c r="J66" s="8">
        <v>21</v>
      </c>
      <c r="K66" s="8">
        <v>1</v>
      </c>
      <c r="L66" s="8">
        <v>0</v>
      </c>
      <c r="M66" s="8">
        <v>286</v>
      </c>
      <c r="N66" s="8">
        <v>34</v>
      </c>
      <c r="O66" s="8">
        <v>231</v>
      </c>
      <c r="P66" s="8">
        <v>21</v>
      </c>
      <c r="Q66" s="8">
        <v>0</v>
      </c>
      <c r="R66" s="8">
        <v>0</v>
      </c>
      <c r="S66" s="8">
        <v>0</v>
      </c>
    </row>
    <row r="67" spans="1:19" s="2" customFormat="1" x14ac:dyDescent="0.35">
      <c r="A67" s="5" t="s">
        <v>81</v>
      </c>
      <c r="B67" s="5"/>
      <c r="C67" s="6">
        <v>35466</v>
      </c>
      <c r="D67" s="6">
        <v>28709</v>
      </c>
      <c r="E67" s="6">
        <v>28383</v>
      </c>
      <c r="F67" s="6">
        <v>326</v>
      </c>
      <c r="G67" s="6">
        <v>326</v>
      </c>
      <c r="H67" s="6">
        <v>257</v>
      </c>
      <c r="I67" s="6">
        <v>29</v>
      </c>
      <c r="J67" s="6">
        <v>40</v>
      </c>
      <c r="K67" s="6">
        <v>0</v>
      </c>
      <c r="L67" s="6">
        <v>0</v>
      </c>
      <c r="M67" s="6">
        <v>364</v>
      </c>
      <c r="N67" s="6">
        <v>71</v>
      </c>
      <c r="O67" s="6">
        <v>253</v>
      </c>
      <c r="P67" s="6">
        <v>40</v>
      </c>
      <c r="Q67" s="6">
        <v>0</v>
      </c>
      <c r="R67" s="6">
        <v>0</v>
      </c>
      <c r="S67" s="6">
        <v>0</v>
      </c>
    </row>
    <row r="68" spans="1:19" x14ac:dyDescent="0.35">
      <c r="A68" s="7" t="str">
        <f>"143601"</f>
        <v>143601</v>
      </c>
      <c r="B68" s="7" t="s">
        <v>82</v>
      </c>
      <c r="C68" s="8">
        <v>4488</v>
      </c>
      <c r="D68" s="8">
        <v>3599</v>
      </c>
      <c r="E68" s="8">
        <v>3523</v>
      </c>
      <c r="F68" s="8">
        <v>76</v>
      </c>
      <c r="G68" s="8">
        <v>76</v>
      </c>
      <c r="H68" s="8">
        <v>67</v>
      </c>
      <c r="I68" s="8">
        <v>4</v>
      </c>
      <c r="J68" s="8">
        <v>5</v>
      </c>
      <c r="K68" s="8">
        <v>0</v>
      </c>
      <c r="L68" s="8">
        <v>0</v>
      </c>
      <c r="M68" s="8">
        <v>36</v>
      </c>
      <c r="N68" s="8">
        <v>4</v>
      </c>
      <c r="O68" s="8">
        <v>27</v>
      </c>
      <c r="P68" s="8">
        <v>5</v>
      </c>
      <c r="Q68" s="8">
        <v>0</v>
      </c>
      <c r="R68" s="8">
        <v>0</v>
      </c>
      <c r="S68" s="8">
        <v>0</v>
      </c>
    </row>
    <row r="69" spans="1:19" x14ac:dyDescent="0.35">
      <c r="A69" s="7" t="str">
        <f>"143602"</f>
        <v>143602</v>
      </c>
      <c r="B69" s="7" t="s">
        <v>83</v>
      </c>
      <c r="C69" s="8">
        <v>5449</v>
      </c>
      <c r="D69" s="8">
        <v>4496</v>
      </c>
      <c r="E69" s="8">
        <v>4400</v>
      </c>
      <c r="F69" s="8">
        <v>96</v>
      </c>
      <c r="G69" s="8">
        <v>96</v>
      </c>
      <c r="H69" s="8">
        <v>90</v>
      </c>
      <c r="I69" s="8">
        <v>2</v>
      </c>
      <c r="J69" s="8">
        <v>4</v>
      </c>
      <c r="K69" s="8">
        <v>0</v>
      </c>
      <c r="L69" s="8">
        <v>0</v>
      </c>
      <c r="M69" s="8">
        <v>64</v>
      </c>
      <c r="N69" s="8">
        <v>19</v>
      </c>
      <c r="O69" s="8">
        <v>41</v>
      </c>
      <c r="P69" s="8">
        <v>4</v>
      </c>
      <c r="Q69" s="8">
        <v>0</v>
      </c>
      <c r="R69" s="8">
        <v>0</v>
      </c>
      <c r="S69" s="8">
        <v>0</v>
      </c>
    </row>
    <row r="70" spans="1:19" x14ac:dyDescent="0.35">
      <c r="A70" s="7" t="str">
        <f>"143603"</f>
        <v>143603</v>
      </c>
      <c r="B70" s="7" t="s">
        <v>84</v>
      </c>
      <c r="C70" s="8">
        <v>5919</v>
      </c>
      <c r="D70" s="8">
        <v>4848</v>
      </c>
      <c r="E70" s="8">
        <v>4787</v>
      </c>
      <c r="F70" s="8">
        <v>61</v>
      </c>
      <c r="G70" s="8">
        <v>61</v>
      </c>
      <c r="H70" s="8">
        <v>40</v>
      </c>
      <c r="I70" s="8">
        <v>20</v>
      </c>
      <c r="J70" s="8">
        <v>1</v>
      </c>
      <c r="K70" s="8">
        <v>0</v>
      </c>
      <c r="L70" s="8">
        <v>0</v>
      </c>
      <c r="M70" s="8">
        <v>49</v>
      </c>
      <c r="N70" s="8">
        <v>18</v>
      </c>
      <c r="O70" s="8">
        <v>30</v>
      </c>
      <c r="P70" s="8">
        <v>1</v>
      </c>
      <c r="Q70" s="8">
        <v>0</v>
      </c>
      <c r="R70" s="8">
        <v>0</v>
      </c>
      <c r="S70" s="8">
        <v>0</v>
      </c>
    </row>
    <row r="71" spans="1:19" x14ac:dyDescent="0.35">
      <c r="A71" s="7" t="str">
        <f>"143604"</f>
        <v>143604</v>
      </c>
      <c r="B71" s="7" t="s">
        <v>85</v>
      </c>
      <c r="C71" s="8">
        <v>4891</v>
      </c>
      <c r="D71" s="8">
        <v>3796</v>
      </c>
      <c r="E71" s="8">
        <v>3772</v>
      </c>
      <c r="F71" s="8">
        <v>24</v>
      </c>
      <c r="G71" s="8">
        <v>24</v>
      </c>
      <c r="H71" s="8">
        <v>19</v>
      </c>
      <c r="I71" s="8">
        <v>1</v>
      </c>
      <c r="J71" s="8">
        <v>4</v>
      </c>
      <c r="K71" s="8">
        <v>0</v>
      </c>
      <c r="L71" s="8">
        <v>0</v>
      </c>
      <c r="M71" s="8">
        <v>36</v>
      </c>
      <c r="N71" s="8">
        <v>7</v>
      </c>
      <c r="O71" s="8">
        <v>25</v>
      </c>
      <c r="P71" s="8">
        <v>4</v>
      </c>
      <c r="Q71" s="8">
        <v>0</v>
      </c>
      <c r="R71" s="8">
        <v>0</v>
      </c>
      <c r="S71" s="8">
        <v>0</v>
      </c>
    </row>
    <row r="72" spans="1:19" x14ac:dyDescent="0.35">
      <c r="A72" s="7" t="str">
        <f>"143605"</f>
        <v>143605</v>
      </c>
      <c r="B72" s="7" t="s">
        <v>86</v>
      </c>
      <c r="C72" s="8">
        <v>14719</v>
      </c>
      <c r="D72" s="8">
        <v>11970</v>
      </c>
      <c r="E72" s="8">
        <v>11901</v>
      </c>
      <c r="F72" s="8">
        <v>69</v>
      </c>
      <c r="G72" s="8">
        <v>69</v>
      </c>
      <c r="H72" s="8">
        <v>41</v>
      </c>
      <c r="I72" s="8">
        <v>2</v>
      </c>
      <c r="J72" s="8">
        <v>26</v>
      </c>
      <c r="K72" s="8">
        <v>0</v>
      </c>
      <c r="L72" s="8">
        <v>0</v>
      </c>
      <c r="M72" s="8">
        <v>179</v>
      </c>
      <c r="N72" s="8">
        <v>23</v>
      </c>
      <c r="O72" s="8">
        <v>130</v>
      </c>
      <c r="P72" s="8">
        <v>26</v>
      </c>
      <c r="Q72" s="8">
        <v>0</v>
      </c>
      <c r="R72" s="8">
        <v>0</v>
      </c>
      <c r="S72" s="8">
        <v>0</v>
      </c>
    </row>
    <row r="73" spans="1:19" x14ac:dyDescent="0.35">
      <c r="A73" s="7" t="s">
        <v>87</v>
      </c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2" customFormat="1" x14ac:dyDescent="0.35">
      <c r="A74" s="5" t="str">
        <f>"146301"</f>
        <v>146301</v>
      </c>
      <c r="B74" s="5" t="s">
        <v>88</v>
      </c>
      <c r="C74" s="6">
        <v>187466</v>
      </c>
      <c r="D74" s="6">
        <v>154766</v>
      </c>
      <c r="E74" s="6">
        <v>154141</v>
      </c>
      <c r="F74" s="6">
        <v>625</v>
      </c>
      <c r="G74" s="6">
        <v>624</v>
      </c>
      <c r="H74" s="6">
        <v>255</v>
      </c>
      <c r="I74" s="6">
        <v>60</v>
      </c>
      <c r="J74" s="6">
        <v>309</v>
      </c>
      <c r="K74" s="6">
        <v>1</v>
      </c>
      <c r="L74" s="6">
        <v>0</v>
      </c>
      <c r="M74" s="6">
        <v>3141</v>
      </c>
      <c r="N74" s="6">
        <v>478</v>
      </c>
      <c r="O74" s="6">
        <v>2354</v>
      </c>
      <c r="P74" s="6">
        <v>309</v>
      </c>
      <c r="Q74" s="6">
        <v>0</v>
      </c>
      <c r="R74" s="6">
        <v>0</v>
      </c>
      <c r="S74" s="6">
        <v>0</v>
      </c>
    </row>
    <row r="75" spans="1:19" s="2" customFormat="1" x14ac:dyDescent="0.35">
      <c r="A75" s="9" t="s">
        <v>89</v>
      </c>
      <c r="B75" s="9"/>
      <c r="C75" s="10">
        <v>672823</v>
      </c>
      <c r="D75" s="10">
        <v>545996</v>
      </c>
      <c r="E75" s="10">
        <v>539893</v>
      </c>
      <c r="F75" s="10">
        <v>6103</v>
      </c>
      <c r="G75" s="10">
        <v>6093</v>
      </c>
      <c r="H75" s="10">
        <v>4823</v>
      </c>
      <c r="I75" s="10">
        <v>245</v>
      </c>
      <c r="J75" s="10">
        <v>1025</v>
      </c>
      <c r="K75" s="10">
        <v>12</v>
      </c>
      <c r="L75" s="10">
        <v>0</v>
      </c>
      <c r="M75" s="10">
        <v>8591</v>
      </c>
      <c r="N75" s="10">
        <v>1400</v>
      </c>
      <c r="O75" s="10">
        <v>6166</v>
      </c>
      <c r="P75" s="10">
        <v>1025</v>
      </c>
      <c r="Q75" s="10">
        <v>2</v>
      </c>
      <c r="R75" s="10">
        <v>0</v>
      </c>
      <c r="S75" s="10">
        <v>0</v>
      </c>
    </row>
  </sheetData>
  <pageMargins left="0.19685039370078741" right="0.19685039370078741" top="0.19685039370078741" bottom="0.19685039370078741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rejestr_wyborcow_2023_kw_1_2023</vt:lpstr>
      <vt:lpstr>rejestr_wyborcow_2023_kw_1_2023!Obszar_wydruku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Bugajny</dc:creator>
  <cp:lastModifiedBy>Anita Bugajny</cp:lastModifiedBy>
  <cp:lastPrinted>2023-04-17T12:52:42Z</cp:lastPrinted>
  <dcterms:created xsi:type="dcterms:W3CDTF">2023-04-17T12:38:08Z</dcterms:created>
  <dcterms:modified xsi:type="dcterms:W3CDTF">2023-04-17T12:52:56Z</dcterms:modified>
</cp:coreProperties>
</file>