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ta_bugajny\Desktop\CMS\_REJESTR WYBORCÓW - Meldunki kwartalne\Rej wyb 2022\"/>
    </mc:Choice>
  </mc:AlternateContent>
  <xr:revisionPtr revIDLastSave="0" documentId="13_ncr:1_{84AE02E4-6829-4571-9E1E-7EEEB4B044FE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rejestr_wyborcow_2022_kw_3_2022" sheetId="1" r:id="rId1"/>
  </sheets>
  <definedNames>
    <definedName name="_xlnm.Print_Area" localSheetId="0">rejestr_wyborcow_2022_kw_3_2022!$A$1:$Q$75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<sst xmlns="http://schemas.openxmlformats.org/spreadsheetml/2006/main" count="90" uniqueCount="90">
  <si>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</si>
  <si>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</si>
  <si>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</si>
  <si>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</si>
  <si>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</si>
  <si>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</si>
  <si>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</si>
  <si>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</si>
  <si>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</si>
  <si>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</si>
  <si>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</si>
  <si>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</si>
  <si>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</si>
  <si>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</si>
  <si>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</si>
  <si>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</si>
  <si>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</si>
  <si>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</si>
  <si>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</si>
  <si>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</si>
  <si>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</si>
  <si>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</si>
  <si>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</si>
  <si>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</si>
  <si>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</si>
  <si>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</si>
  <si>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</si>
  <si>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</si>
  <si>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</si>
  <si>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</si>
  <si>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</si>
  <si>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</si>
  <si>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</si>
  <si>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</si>
  <si>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</si>
  <si>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</si>
  <si>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</si>
  <si>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</si>
  <si>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</si>
  <si>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</si>
  <si>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</si>
  <si>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</si>
  <si>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</si>
  <si>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</si>
  <si>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</si>
  <si>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</si>
  <si>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</si>
  <si>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</si>
  <si>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</si>
  <si>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</si>
  <si>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</si>
  <si>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</si>
  <si>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</si>
  <si>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</si>
  <si>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</si>
  <si>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</si>
  <si>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</si>
  <si>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</si>
  <si>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</si>
  <si>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</si>
  <si>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</si>
  <si>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</si>
  <si>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</si>
  <si>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</si>
  <si>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</si>
  <si>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</si>
  <si>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</si>
  <si>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</si>
  <si>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</si>
  <si>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</si>
  <si>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</si>
  <si>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</si>
  <si>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</si>
  <si>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</si>
  <si>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</si>
  <si>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</si>
  <si>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</si>
  <si>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</si>
  <si>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</si>
  <si>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</si>
  <si>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</si>
  <si>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</si>
  <si>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</si>
  <si>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</si>
  <si>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</si>
  <si>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</si>
  <si>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</si>
  <si>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</si>
  <si>
    <t>Delegatura w Radomiu</t>
  </si>
  <si>
    <t>Stan rejestru wyborców na dzień 30.09.2022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</si>
</sst>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5" borderId="10" xfId="0" applyFont="1" applyFill="1" applyBorder="1"/>
    <xf numFmtId="0" fontId="16" fillId="35" borderId="10" xfId="0" applyFont="1" applyFill="1" applyBorder="1"/>
    <xf numFmtId="0" fontId="18" fillId="0" borderId="10" xfId="0" applyFont="1" applyBorder="1"/>
    <xf numFmtId="0" fontId="0" fillId="0" borderId="10" xfId="0" applyBorder="1"/>
    <xf numFmtId="0" fontId="19" fillId="36" borderId="10" xfId="0" applyFont="1" applyFill="1" applyBorder="1"/>
    <xf numFmtId="0" fontId="16" fillId="36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75"/>
  <sheetViews>
    <sheetView tabSelected="1" workbookViewId="0">
      <selection activeCell="A2" sqref="A2"/>
    </sheetView>
  </sheetViews>
  <sheetFormatPr defaultRowHeight="14.5" x14ac:dyDescent="0.35"/>
  <cols>
    <col min="1" max="1" width="22.90625" style="2" bestFit="1" customWidth="1"/>
    <col min="2" max="2" width="22.81640625" style="2" bestFit="1" customWidth="1"/>
    <col min="3" max="3" width="11.1796875" customWidth="1"/>
    <col min="4" max="4" width="9" bestFit="1" customWidth="1"/>
    <col min="5" max="6" width="15.08984375" bestFit="1" customWidth="1"/>
    <col min="7" max="7" width="23" bestFit="1" customWidth="1"/>
    <col min="8" max="10" width="17" bestFit="1" customWidth="1"/>
    <col min="11" max="11" width="18.6328125" bestFit="1" customWidth="1"/>
    <col min="12" max="12" width="23" bestFit="1" customWidth="1"/>
    <col min="13" max="15" width="19.6328125" bestFit="1" customWidth="1"/>
    <col min="16" max="16" width="22.08984375" bestFit="1" customWidth="1"/>
    <col min="17" max="17" width="21" bestFit="1" customWidth="1"/>
  </cols>
  <sheetData>
    <row r="2" spans="1:17" x14ac:dyDescent="0.35">
      <c r="A2" s="1" t="s">
        <v>88</v>
      </c>
      <c r="B2" s="1"/>
      <c r="H2" t="s">
        <v>89</v>
      </c>
      <c r="P2" s="1"/>
    </row>
    <row r="4" spans="1:17" s="6" customFormat="1" ht="49.75" customHeight="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3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3" t="s">
        <v>16</v>
      </c>
    </row>
    <row r="5" spans="1:17" s="1" customFormat="1" x14ac:dyDescent="0.35">
      <c r="A5" s="7" t="s">
        <v>17</v>
      </c>
      <c r="B5" s="7"/>
      <c r="C5" s="8">
        <v>33176</v>
      </c>
      <c r="D5" s="8">
        <v>26291</v>
      </c>
      <c r="E5" s="8">
        <v>26020</v>
      </c>
      <c r="F5" s="8">
        <v>271</v>
      </c>
      <c r="G5" s="8">
        <v>270</v>
      </c>
      <c r="H5" s="8">
        <v>227</v>
      </c>
      <c r="I5" s="8">
        <v>11</v>
      </c>
      <c r="J5" s="8">
        <v>32</v>
      </c>
      <c r="K5" s="8">
        <v>1</v>
      </c>
      <c r="L5" s="8">
        <v>348</v>
      </c>
      <c r="M5" s="8">
        <v>56</v>
      </c>
      <c r="N5" s="8">
        <v>260</v>
      </c>
      <c r="O5" s="8">
        <v>32</v>
      </c>
      <c r="P5" s="8">
        <v>0</v>
      </c>
      <c r="Q5" s="8">
        <v>0</v>
      </c>
    </row>
    <row r="6" spans="1:17" x14ac:dyDescent="0.35">
      <c r="A6" s="9" t="str">
        <f>"140101"</f>
        <v>140101</v>
      </c>
      <c r="B6" s="9" t="s">
        <v>18</v>
      </c>
      <c r="C6" s="10">
        <v>9859</v>
      </c>
      <c r="D6" s="10">
        <v>7903</v>
      </c>
      <c r="E6" s="10">
        <v>7862</v>
      </c>
      <c r="F6" s="10">
        <v>41</v>
      </c>
      <c r="G6" s="10">
        <v>40</v>
      </c>
      <c r="H6" s="10">
        <v>28</v>
      </c>
      <c r="I6" s="10">
        <v>0</v>
      </c>
      <c r="J6" s="10">
        <v>12</v>
      </c>
      <c r="K6" s="10">
        <v>1</v>
      </c>
      <c r="L6" s="10">
        <v>135</v>
      </c>
      <c r="M6" s="10">
        <v>16</v>
      </c>
      <c r="N6" s="10">
        <v>107</v>
      </c>
      <c r="O6" s="10">
        <v>12</v>
      </c>
      <c r="P6" s="10">
        <v>0</v>
      </c>
      <c r="Q6" s="10">
        <v>0</v>
      </c>
    </row>
    <row r="7" spans="1:17" x14ac:dyDescent="0.35">
      <c r="A7" s="9" t="str">
        <f>"140102"</f>
        <v>140102</v>
      </c>
      <c r="B7" s="9" t="s">
        <v>19</v>
      </c>
      <c r="C7" s="10">
        <v>5569</v>
      </c>
      <c r="D7" s="10">
        <v>4431</v>
      </c>
      <c r="E7" s="10">
        <v>4371</v>
      </c>
      <c r="F7" s="10">
        <v>60</v>
      </c>
      <c r="G7" s="10">
        <v>60</v>
      </c>
      <c r="H7" s="10">
        <v>52</v>
      </c>
      <c r="I7" s="10">
        <v>2</v>
      </c>
      <c r="J7" s="10">
        <v>6</v>
      </c>
      <c r="K7" s="10">
        <v>0</v>
      </c>
      <c r="L7" s="10">
        <v>52</v>
      </c>
      <c r="M7" s="10">
        <v>6</v>
      </c>
      <c r="N7" s="10">
        <v>40</v>
      </c>
      <c r="O7" s="10">
        <v>6</v>
      </c>
      <c r="P7" s="10">
        <v>0</v>
      </c>
      <c r="Q7" s="10">
        <v>0</v>
      </c>
    </row>
    <row r="8" spans="1:17" x14ac:dyDescent="0.35">
      <c r="A8" s="9" t="str">
        <f>"140103"</f>
        <v>140103</v>
      </c>
      <c r="B8" s="9" t="s">
        <v>20</v>
      </c>
      <c r="C8" s="10">
        <v>3847</v>
      </c>
      <c r="D8" s="10">
        <v>3007</v>
      </c>
      <c r="E8" s="10">
        <v>2975</v>
      </c>
      <c r="F8" s="10">
        <v>32</v>
      </c>
      <c r="G8" s="10">
        <v>32</v>
      </c>
      <c r="H8" s="10">
        <v>31</v>
      </c>
      <c r="I8" s="10">
        <v>0</v>
      </c>
      <c r="J8" s="10">
        <v>1</v>
      </c>
      <c r="K8" s="10">
        <v>0</v>
      </c>
      <c r="L8" s="10">
        <v>36</v>
      </c>
      <c r="M8" s="10">
        <v>6</v>
      </c>
      <c r="N8" s="10">
        <v>29</v>
      </c>
      <c r="O8" s="10">
        <v>1</v>
      </c>
      <c r="P8" s="10">
        <v>0</v>
      </c>
      <c r="Q8" s="10">
        <v>0</v>
      </c>
    </row>
    <row r="9" spans="1:17" x14ac:dyDescent="0.35">
      <c r="A9" s="9" t="str">
        <f>"140104"</f>
        <v>140104</v>
      </c>
      <c r="B9" s="9" t="s">
        <v>21</v>
      </c>
      <c r="C9" s="10">
        <v>5542</v>
      </c>
      <c r="D9" s="10">
        <v>4240</v>
      </c>
      <c r="E9" s="10">
        <v>4184</v>
      </c>
      <c r="F9" s="10">
        <v>56</v>
      </c>
      <c r="G9" s="10">
        <v>56</v>
      </c>
      <c r="H9" s="10">
        <v>45</v>
      </c>
      <c r="I9" s="10">
        <v>3</v>
      </c>
      <c r="J9" s="10">
        <v>8</v>
      </c>
      <c r="K9" s="10">
        <v>0</v>
      </c>
      <c r="L9" s="10">
        <v>33</v>
      </c>
      <c r="M9" s="10">
        <v>4</v>
      </c>
      <c r="N9" s="10">
        <v>21</v>
      </c>
      <c r="O9" s="10">
        <v>8</v>
      </c>
      <c r="P9" s="10">
        <v>0</v>
      </c>
      <c r="Q9" s="10">
        <v>0</v>
      </c>
    </row>
    <row r="10" spans="1:17" x14ac:dyDescent="0.35">
      <c r="A10" s="9" t="str">
        <f>"140105"</f>
        <v>140105</v>
      </c>
      <c r="B10" s="9" t="s">
        <v>22</v>
      </c>
      <c r="C10" s="10">
        <v>5518</v>
      </c>
      <c r="D10" s="10">
        <v>4409</v>
      </c>
      <c r="E10" s="10">
        <v>4383</v>
      </c>
      <c r="F10" s="10">
        <v>26</v>
      </c>
      <c r="G10" s="10">
        <v>26</v>
      </c>
      <c r="H10" s="10">
        <v>23</v>
      </c>
      <c r="I10" s="10">
        <v>3</v>
      </c>
      <c r="J10" s="10">
        <v>0</v>
      </c>
      <c r="K10" s="10">
        <v>0</v>
      </c>
      <c r="L10" s="10">
        <v>58</v>
      </c>
      <c r="M10" s="10">
        <v>22</v>
      </c>
      <c r="N10" s="10">
        <v>36</v>
      </c>
      <c r="O10" s="10">
        <v>0</v>
      </c>
      <c r="P10" s="10">
        <v>0</v>
      </c>
      <c r="Q10" s="10">
        <v>0</v>
      </c>
    </row>
    <row r="11" spans="1:17" x14ac:dyDescent="0.35">
      <c r="A11" s="9" t="str">
        <f>"140106"</f>
        <v>140106</v>
      </c>
      <c r="B11" s="9" t="s">
        <v>23</v>
      </c>
      <c r="C11" s="10">
        <v>2841</v>
      </c>
      <c r="D11" s="10">
        <v>2301</v>
      </c>
      <c r="E11" s="10">
        <v>2245</v>
      </c>
      <c r="F11" s="10">
        <v>56</v>
      </c>
      <c r="G11" s="10">
        <v>56</v>
      </c>
      <c r="H11" s="10">
        <v>48</v>
      </c>
      <c r="I11" s="10">
        <v>3</v>
      </c>
      <c r="J11" s="10">
        <v>5</v>
      </c>
      <c r="K11" s="10">
        <v>0</v>
      </c>
      <c r="L11" s="10">
        <v>34</v>
      </c>
      <c r="M11" s="10">
        <v>2</v>
      </c>
      <c r="N11" s="10">
        <v>27</v>
      </c>
      <c r="O11" s="10">
        <v>5</v>
      </c>
      <c r="P11" s="10">
        <v>0</v>
      </c>
      <c r="Q11" s="10">
        <v>0</v>
      </c>
    </row>
    <row r="12" spans="1:17" s="1" customFormat="1" x14ac:dyDescent="0.35">
      <c r="A12" s="7" t="s">
        <v>24</v>
      </c>
      <c r="B12" s="7"/>
      <c r="C12" s="8">
        <v>95580</v>
      </c>
      <c r="D12" s="8">
        <v>76868</v>
      </c>
      <c r="E12" s="8">
        <v>75505</v>
      </c>
      <c r="F12" s="8">
        <v>1363</v>
      </c>
      <c r="G12" s="8">
        <v>1358</v>
      </c>
      <c r="H12" s="8">
        <v>1157</v>
      </c>
      <c r="I12" s="8">
        <v>23</v>
      </c>
      <c r="J12" s="8">
        <v>178</v>
      </c>
      <c r="K12" s="8">
        <v>5</v>
      </c>
      <c r="L12" s="8">
        <v>1219</v>
      </c>
      <c r="M12" s="8">
        <v>171</v>
      </c>
      <c r="N12" s="8">
        <v>870</v>
      </c>
      <c r="O12" s="8">
        <v>178</v>
      </c>
      <c r="P12" s="8">
        <v>0</v>
      </c>
      <c r="Q12" s="8">
        <v>0</v>
      </c>
    </row>
    <row r="13" spans="1:17" x14ac:dyDescent="0.35">
      <c r="A13" s="9" t="str">
        <f>"140601"</f>
        <v>140601</v>
      </c>
      <c r="B13" s="9" t="s">
        <v>25</v>
      </c>
      <c r="C13" s="10">
        <v>6298</v>
      </c>
      <c r="D13" s="10">
        <v>5156</v>
      </c>
      <c r="E13" s="10">
        <v>5110</v>
      </c>
      <c r="F13" s="10">
        <v>46</v>
      </c>
      <c r="G13" s="10">
        <v>45</v>
      </c>
      <c r="H13" s="10">
        <v>44</v>
      </c>
      <c r="I13" s="10">
        <v>0</v>
      </c>
      <c r="J13" s="10">
        <v>1</v>
      </c>
      <c r="K13" s="10">
        <v>1</v>
      </c>
      <c r="L13" s="10">
        <v>64</v>
      </c>
      <c r="M13" s="10">
        <v>6</v>
      </c>
      <c r="N13" s="10">
        <v>57</v>
      </c>
      <c r="O13" s="10">
        <v>1</v>
      </c>
      <c r="P13" s="10">
        <v>0</v>
      </c>
      <c r="Q13" s="10">
        <v>0</v>
      </c>
    </row>
    <row r="14" spans="1:17" x14ac:dyDescent="0.35">
      <c r="A14" s="9" t="str">
        <f>"140602"</f>
        <v>140602</v>
      </c>
      <c r="B14" s="9" t="s">
        <v>26</v>
      </c>
      <c r="C14" s="10">
        <v>7315</v>
      </c>
      <c r="D14" s="10">
        <v>5978</v>
      </c>
      <c r="E14" s="10">
        <v>5935</v>
      </c>
      <c r="F14" s="10">
        <v>43</v>
      </c>
      <c r="G14" s="10">
        <v>43</v>
      </c>
      <c r="H14" s="10">
        <v>40</v>
      </c>
      <c r="I14" s="10">
        <v>2</v>
      </c>
      <c r="J14" s="10">
        <v>1</v>
      </c>
      <c r="K14" s="10">
        <v>0</v>
      </c>
      <c r="L14" s="10">
        <v>44</v>
      </c>
      <c r="M14" s="10">
        <v>4</v>
      </c>
      <c r="N14" s="10">
        <v>39</v>
      </c>
      <c r="O14" s="10">
        <v>1</v>
      </c>
      <c r="P14" s="10">
        <v>0</v>
      </c>
      <c r="Q14" s="10">
        <v>0</v>
      </c>
    </row>
    <row r="15" spans="1:17" x14ac:dyDescent="0.35">
      <c r="A15" s="9" t="str">
        <f>"140603"</f>
        <v>140603</v>
      </c>
      <c r="B15" s="9" t="s">
        <v>27</v>
      </c>
      <c r="C15" s="10">
        <v>9855</v>
      </c>
      <c r="D15" s="10">
        <v>7822</v>
      </c>
      <c r="E15" s="10">
        <v>7604</v>
      </c>
      <c r="F15" s="10">
        <v>218</v>
      </c>
      <c r="G15" s="10">
        <v>218</v>
      </c>
      <c r="H15" s="10">
        <v>196</v>
      </c>
      <c r="I15" s="10">
        <v>4</v>
      </c>
      <c r="J15" s="10">
        <v>18</v>
      </c>
      <c r="K15" s="10">
        <v>0</v>
      </c>
      <c r="L15" s="10">
        <v>90</v>
      </c>
      <c r="M15" s="10">
        <v>16</v>
      </c>
      <c r="N15" s="10">
        <v>56</v>
      </c>
      <c r="O15" s="10">
        <v>18</v>
      </c>
      <c r="P15" s="10">
        <v>0</v>
      </c>
      <c r="Q15" s="10">
        <v>0</v>
      </c>
    </row>
    <row r="16" spans="1:17" x14ac:dyDescent="0.35">
      <c r="A16" s="9" t="str">
        <f>"140604"</f>
        <v>140604</v>
      </c>
      <c r="B16" s="9" t="s">
        <v>28</v>
      </c>
      <c r="C16" s="10">
        <v>2923</v>
      </c>
      <c r="D16" s="10">
        <v>2316</v>
      </c>
      <c r="E16" s="10">
        <v>2206</v>
      </c>
      <c r="F16" s="10">
        <v>110</v>
      </c>
      <c r="G16" s="10">
        <v>110</v>
      </c>
      <c r="H16" s="10">
        <v>99</v>
      </c>
      <c r="I16" s="10">
        <v>2</v>
      </c>
      <c r="J16" s="10">
        <v>9</v>
      </c>
      <c r="K16" s="10">
        <v>0</v>
      </c>
      <c r="L16" s="10">
        <v>36</v>
      </c>
      <c r="M16" s="10">
        <v>6</v>
      </c>
      <c r="N16" s="10">
        <v>21</v>
      </c>
      <c r="O16" s="10">
        <v>9</v>
      </c>
      <c r="P16" s="10">
        <v>0</v>
      </c>
      <c r="Q16" s="10">
        <v>0</v>
      </c>
    </row>
    <row r="17" spans="1:17" x14ac:dyDescent="0.35">
      <c r="A17" s="9" t="str">
        <f>"140605"</f>
        <v>140605</v>
      </c>
      <c r="B17" s="9" t="s">
        <v>29</v>
      </c>
      <c r="C17" s="10">
        <v>24518</v>
      </c>
      <c r="D17" s="10">
        <v>19554</v>
      </c>
      <c r="E17" s="10">
        <v>19165</v>
      </c>
      <c r="F17" s="10">
        <v>389</v>
      </c>
      <c r="G17" s="10">
        <v>385</v>
      </c>
      <c r="H17" s="10">
        <v>290</v>
      </c>
      <c r="I17" s="10">
        <v>6</v>
      </c>
      <c r="J17" s="10">
        <v>89</v>
      </c>
      <c r="K17" s="10">
        <v>4</v>
      </c>
      <c r="L17" s="10">
        <v>376</v>
      </c>
      <c r="M17" s="10">
        <v>45</v>
      </c>
      <c r="N17" s="10">
        <v>242</v>
      </c>
      <c r="O17" s="10">
        <v>89</v>
      </c>
      <c r="P17" s="10">
        <v>0</v>
      </c>
      <c r="Q17" s="10">
        <v>0</v>
      </c>
    </row>
    <row r="18" spans="1:17" x14ac:dyDescent="0.35">
      <c r="A18" s="9" t="str">
        <f>"140606"</f>
        <v>140606</v>
      </c>
      <c r="B18" s="9" t="s">
        <v>30</v>
      </c>
      <c r="C18" s="10">
        <v>5311</v>
      </c>
      <c r="D18" s="10">
        <v>4220</v>
      </c>
      <c r="E18" s="10">
        <v>4159</v>
      </c>
      <c r="F18" s="10">
        <v>61</v>
      </c>
      <c r="G18" s="10">
        <v>61</v>
      </c>
      <c r="H18" s="10">
        <v>53</v>
      </c>
      <c r="I18" s="10">
        <v>1</v>
      </c>
      <c r="J18" s="10">
        <v>7</v>
      </c>
      <c r="K18" s="10">
        <v>0</v>
      </c>
      <c r="L18" s="10">
        <v>38</v>
      </c>
      <c r="M18" s="10">
        <v>3</v>
      </c>
      <c r="N18" s="10">
        <v>28</v>
      </c>
      <c r="O18" s="10">
        <v>7</v>
      </c>
      <c r="P18" s="10">
        <v>0</v>
      </c>
      <c r="Q18" s="10">
        <v>0</v>
      </c>
    </row>
    <row r="19" spans="1:17" x14ac:dyDescent="0.35">
      <c r="A19" s="9" t="str">
        <f>"140607"</f>
        <v>140607</v>
      </c>
      <c r="B19" s="9" t="s">
        <v>31</v>
      </c>
      <c r="C19" s="10">
        <v>8477</v>
      </c>
      <c r="D19" s="10">
        <v>6990</v>
      </c>
      <c r="E19" s="10">
        <v>6902</v>
      </c>
      <c r="F19" s="10">
        <v>88</v>
      </c>
      <c r="G19" s="10">
        <v>88</v>
      </c>
      <c r="H19" s="10">
        <v>79</v>
      </c>
      <c r="I19" s="10">
        <v>0</v>
      </c>
      <c r="J19" s="10">
        <v>9</v>
      </c>
      <c r="K19" s="10">
        <v>0</v>
      </c>
      <c r="L19" s="10">
        <v>85</v>
      </c>
      <c r="M19" s="10">
        <v>16</v>
      </c>
      <c r="N19" s="10">
        <v>60</v>
      </c>
      <c r="O19" s="10">
        <v>9</v>
      </c>
      <c r="P19" s="10">
        <v>0</v>
      </c>
      <c r="Q19" s="10">
        <v>0</v>
      </c>
    </row>
    <row r="20" spans="1:17" x14ac:dyDescent="0.35">
      <c r="A20" s="9" t="str">
        <f>"140608"</f>
        <v>140608</v>
      </c>
      <c r="B20" s="9" t="s">
        <v>32</v>
      </c>
      <c r="C20" s="10">
        <v>7453</v>
      </c>
      <c r="D20" s="10">
        <v>6170</v>
      </c>
      <c r="E20" s="10">
        <v>6036</v>
      </c>
      <c r="F20" s="10">
        <v>134</v>
      </c>
      <c r="G20" s="10">
        <v>134</v>
      </c>
      <c r="H20" s="10">
        <v>127</v>
      </c>
      <c r="I20" s="10">
        <v>0</v>
      </c>
      <c r="J20" s="10">
        <v>7</v>
      </c>
      <c r="K20" s="10">
        <v>0</v>
      </c>
      <c r="L20" s="10">
        <v>178</v>
      </c>
      <c r="M20" s="10">
        <v>37</v>
      </c>
      <c r="N20" s="10">
        <v>134</v>
      </c>
      <c r="O20" s="10">
        <v>7</v>
      </c>
      <c r="P20" s="10">
        <v>0</v>
      </c>
      <c r="Q20" s="10">
        <v>0</v>
      </c>
    </row>
    <row r="21" spans="1:17" x14ac:dyDescent="0.35">
      <c r="A21" s="9" t="str">
        <f>"140609"</f>
        <v>140609</v>
      </c>
      <c r="B21" s="9" t="s">
        <v>33</v>
      </c>
      <c r="C21" s="10">
        <v>4796</v>
      </c>
      <c r="D21" s="10">
        <v>3792</v>
      </c>
      <c r="E21" s="10">
        <v>3617</v>
      </c>
      <c r="F21" s="10">
        <v>175</v>
      </c>
      <c r="G21" s="10">
        <v>175</v>
      </c>
      <c r="H21" s="10">
        <v>160</v>
      </c>
      <c r="I21" s="10">
        <v>4</v>
      </c>
      <c r="J21" s="10">
        <v>11</v>
      </c>
      <c r="K21" s="10">
        <v>0</v>
      </c>
      <c r="L21" s="10">
        <v>60</v>
      </c>
      <c r="M21" s="10">
        <v>3</v>
      </c>
      <c r="N21" s="10">
        <v>46</v>
      </c>
      <c r="O21" s="10">
        <v>11</v>
      </c>
      <c r="P21" s="10">
        <v>0</v>
      </c>
      <c r="Q21" s="10">
        <v>0</v>
      </c>
    </row>
    <row r="22" spans="1:17" x14ac:dyDescent="0.35">
      <c r="A22" s="9" t="str">
        <f>"140611"</f>
        <v>140611</v>
      </c>
      <c r="B22" s="9" t="s">
        <v>34</v>
      </c>
      <c r="C22" s="10">
        <v>18634</v>
      </c>
      <c r="D22" s="10">
        <v>14870</v>
      </c>
      <c r="E22" s="10">
        <v>14771</v>
      </c>
      <c r="F22" s="10">
        <v>99</v>
      </c>
      <c r="G22" s="10">
        <v>99</v>
      </c>
      <c r="H22" s="10">
        <v>69</v>
      </c>
      <c r="I22" s="10">
        <v>4</v>
      </c>
      <c r="J22" s="10">
        <v>26</v>
      </c>
      <c r="K22" s="10">
        <v>0</v>
      </c>
      <c r="L22" s="10">
        <v>248</v>
      </c>
      <c r="M22" s="10">
        <v>35</v>
      </c>
      <c r="N22" s="10">
        <v>187</v>
      </c>
      <c r="O22" s="10">
        <v>26</v>
      </c>
      <c r="P22" s="10">
        <v>0</v>
      </c>
      <c r="Q22" s="10">
        <v>0</v>
      </c>
    </row>
    <row r="23" spans="1:17" s="1" customFormat="1" x14ac:dyDescent="0.35">
      <c r="A23" s="7" t="s">
        <v>35</v>
      </c>
      <c r="B23" s="7"/>
      <c r="C23" s="8">
        <v>58789</v>
      </c>
      <c r="D23" s="8">
        <v>48334</v>
      </c>
      <c r="E23" s="8">
        <v>47438</v>
      </c>
      <c r="F23" s="8">
        <v>896</v>
      </c>
      <c r="G23" s="8">
        <v>895</v>
      </c>
      <c r="H23" s="8">
        <v>766</v>
      </c>
      <c r="I23" s="8">
        <v>25</v>
      </c>
      <c r="J23" s="8">
        <v>104</v>
      </c>
      <c r="K23" s="8">
        <v>1</v>
      </c>
      <c r="L23" s="8">
        <v>785</v>
      </c>
      <c r="M23" s="8">
        <v>99</v>
      </c>
      <c r="N23" s="8">
        <v>582</v>
      </c>
      <c r="O23" s="8">
        <v>104</v>
      </c>
      <c r="P23" s="8">
        <v>0</v>
      </c>
      <c r="Q23" s="8">
        <v>0</v>
      </c>
    </row>
    <row r="24" spans="1:17" x14ac:dyDescent="0.35">
      <c r="A24" s="9" t="str">
        <f>"140701"</f>
        <v>140701</v>
      </c>
      <c r="B24" s="9" t="s">
        <v>36</v>
      </c>
      <c r="C24" s="10">
        <v>4926</v>
      </c>
      <c r="D24" s="10">
        <v>4118</v>
      </c>
      <c r="E24" s="10">
        <v>4011</v>
      </c>
      <c r="F24" s="10">
        <v>107</v>
      </c>
      <c r="G24" s="10">
        <v>107</v>
      </c>
      <c r="H24" s="10">
        <v>97</v>
      </c>
      <c r="I24" s="10">
        <v>5</v>
      </c>
      <c r="J24" s="10">
        <v>5</v>
      </c>
      <c r="K24" s="10">
        <v>0</v>
      </c>
      <c r="L24" s="10">
        <v>49</v>
      </c>
      <c r="M24" s="10">
        <v>7</v>
      </c>
      <c r="N24" s="10">
        <v>37</v>
      </c>
      <c r="O24" s="10">
        <v>5</v>
      </c>
      <c r="P24" s="10">
        <v>0</v>
      </c>
      <c r="Q24" s="10">
        <v>0</v>
      </c>
    </row>
    <row r="25" spans="1:17" x14ac:dyDescent="0.35">
      <c r="A25" s="9" t="str">
        <f>"140702"</f>
        <v>140702</v>
      </c>
      <c r="B25" s="9" t="s">
        <v>37</v>
      </c>
      <c r="C25" s="10">
        <v>7128</v>
      </c>
      <c r="D25" s="10">
        <v>5757</v>
      </c>
      <c r="E25" s="10">
        <v>5597</v>
      </c>
      <c r="F25" s="10">
        <v>160</v>
      </c>
      <c r="G25" s="10">
        <v>160</v>
      </c>
      <c r="H25" s="10">
        <v>141</v>
      </c>
      <c r="I25" s="10">
        <v>5</v>
      </c>
      <c r="J25" s="10">
        <v>14</v>
      </c>
      <c r="K25" s="10">
        <v>0</v>
      </c>
      <c r="L25" s="10">
        <v>73</v>
      </c>
      <c r="M25" s="10">
        <v>8</v>
      </c>
      <c r="N25" s="10">
        <v>51</v>
      </c>
      <c r="O25" s="10">
        <v>14</v>
      </c>
      <c r="P25" s="10">
        <v>0</v>
      </c>
      <c r="Q25" s="10">
        <v>0</v>
      </c>
    </row>
    <row r="26" spans="1:17" x14ac:dyDescent="0.35">
      <c r="A26" s="9" t="str">
        <f>"140703"</f>
        <v>140703</v>
      </c>
      <c r="B26" s="9" t="s">
        <v>38</v>
      </c>
      <c r="C26" s="10">
        <v>3780</v>
      </c>
      <c r="D26" s="10">
        <v>3080</v>
      </c>
      <c r="E26" s="10">
        <v>3046</v>
      </c>
      <c r="F26" s="10">
        <v>34</v>
      </c>
      <c r="G26" s="10">
        <v>34</v>
      </c>
      <c r="H26" s="10">
        <v>29</v>
      </c>
      <c r="I26" s="10">
        <v>0</v>
      </c>
      <c r="J26" s="10">
        <v>5</v>
      </c>
      <c r="K26" s="10">
        <v>0</v>
      </c>
      <c r="L26" s="10">
        <v>32</v>
      </c>
      <c r="M26" s="10">
        <v>7</v>
      </c>
      <c r="N26" s="10">
        <v>20</v>
      </c>
      <c r="O26" s="10">
        <v>5</v>
      </c>
      <c r="P26" s="10">
        <v>0</v>
      </c>
      <c r="Q26" s="10">
        <v>0</v>
      </c>
    </row>
    <row r="27" spans="1:17" x14ac:dyDescent="0.35">
      <c r="A27" s="9" t="str">
        <f>"140704"</f>
        <v>140704</v>
      </c>
      <c r="B27" s="9" t="s">
        <v>39</v>
      </c>
      <c r="C27" s="10">
        <v>3958</v>
      </c>
      <c r="D27" s="10">
        <v>3185</v>
      </c>
      <c r="E27" s="10">
        <v>3027</v>
      </c>
      <c r="F27" s="10">
        <v>158</v>
      </c>
      <c r="G27" s="10">
        <v>158</v>
      </c>
      <c r="H27" s="10">
        <v>144</v>
      </c>
      <c r="I27" s="10">
        <v>5</v>
      </c>
      <c r="J27" s="10">
        <v>9</v>
      </c>
      <c r="K27" s="10">
        <v>0</v>
      </c>
      <c r="L27" s="10">
        <v>53</v>
      </c>
      <c r="M27" s="10">
        <v>5</v>
      </c>
      <c r="N27" s="10">
        <v>39</v>
      </c>
      <c r="O27" s="10">
        <v>9</v>
      </c>
      <c r="P27" s="10">
        <v>0</v>
      </c>
      <c r="Q27" s="10">
        <v>0</v>
      </c>
    </row>
    <row r="28" spans="1:17" x14ac:dyDescent="0.35">
      <c r="A28" s="9" t="str">
        <f>"140705"</f>
        <v>140705</v>
      </c>
      <c r="B28" s="9" t="s">
        <v>40</v>
      </c>
      <c r="C28" s="10">
        <v>28247</v>
      </c>
      <c r="D28" s="10">
        <v>23427</v>
      </c>
      <c r="E28" s="10">
        <v>23307</v>
      </c>
      <c r="F28" s="10">
        <v>120</v>
      </c>
      <c r="G28" s="10">
        <v>120</v>
      </c>
      <c r="H28" s="10">
        <v>83</v>
      </c>
      <c r="I28" s="10">
        <v>2</v>
      </c>
      <c r="J28" s="10">
        <v>35</v>
      </c>
      <c r="K28" s="10">
        <v>0</v>
      </c>
      <c r="L28" s="10">
        <v>450</v>
      </c>
      <c r="M28" s="10">
        <v>54</v>
      </c>
      <c r="N28" s="10">
        <v>361</v>
      </c>
      <c r="O28" s="10">
        <v>35</v>
      </c>
      <c r="P28" s="10">
        <v>0</v>
      </c>
      <c r="Q28" s="10">
        <v>0</v>
      </c>
    </row>
    <row r="29" spans="1:17" x14ac:dyDescent="0.35">
      <c r="A29" s="9" t="str">
        <f>"140706"</f>
        <v>140706</v>
      </c>
      <c r="B29" s="9" t="s">
        <v>41</v>
      </c>
      <c r="C29" s="10">
        <v>6874</v>
      </c>
      <c r="D29" s="10">
        <v>5561</v>
      </c>
      <c r="E29" s="10">
        <v>5325</v>
      </c>
      <c r="F29" s="10">
        <v>236</v>
      </c>
      <c r="G29" s="10">
        <v>235</v>
      </c>
      <c r="H29" s="10">
        <v>201</v>
      </c>
      <c r="I29" s="10">
        <v>5</v>
      </c>
      <c r="J29" s="10">
        <v>29</v>
      </c>
      <c r="K29" s="10">
        <v>1</v>
      </c>
      <c r="L29" s="10">
        <v>85</v>
      </c>
      <c r="M29" s="10">
        <v>13</v>
      </c>
      <c r="N29" s="10">
        <v>43</v>
      </c>
      <c r="O29" s="10">
        <v>29</v>
      </c>
      <c r="P29" s="10">
        <v>0</v>
      </c>
      <c r="Q29" s="10">
        <v>0</v>
      </c>
    </row>
    <row r="30" spans="1:17" x14ac:dyDescent="0.35">
      <c r="A30" s="9" t="str">
        <f>"140707"</f>
        <v>140707</v>
      </c>
      <c r="B30" s="9" t="s">
        <v>42</v>
      </c>
      <c r="C30" s="10">
        <v>3876</v>
      </c>
      <c r="D30" s="10">
        <v>3206</v>
      </c>
      <c r="E30" s="10">
        <v>3125</v>
      </c>
      <c r="F30" s="10">
        <v>81</v>
      </c>
      <c r="G30" s="10">
        <v>81</v>
      </c>
      <c r="H30" s="10">
        <v>71</v>
      </c>
      <c r="I30" s="10">
        <v>3</v>
      </c>
      <c r="J30" s="10">
        <v>7</v>
      </c>
      <c r="K30" s="10">
        <v>0</v>
      </c>
      <c r="L30" s="10">
        <v>43</v>
      </c>
      <c r="M30" s="10">
        <v>5</v>
      </c>
      <c r="N30" s="10">
        <v>31</v>
      </c>
      <c r="O30" s="10">
        <v>7</v>
      </c>
      <c r="P30" s="10">
        <v>0</v>
      </c>
      <c r="Q30" s="10">
        <v>0</v>
      </c>
    </row>
    <row r="31" spans="1:17" s="1" customFormat="1" x14ac:dyDescent="0.35">
      <c r="A31" s="7" t="s">
        <v>43</v>
      </c>
      <c r="B31" s="7"/>
      <c r="C31" s="8">
        <v>33212</v>
      </c>
      <c r="D31" s="8">
        <v>27413</v>
      </c>
      <c r="E31" s="8">
        <v>27213</v>
      </c>
      <c r="F31" s="8">
        <v>200</v>
      </c>
      <c r="G31" s="8">
        <v>200</v>
      </c>
      <c r="H31" s="8">
        <v>160</v>
      </c>
      <c r="I31" s="8">
        <v>8</v>
      </c>
      <c r="J31" s="8">
        <v>32</v>
      </c>
      <c r="K31" s="8">
        <v>0</v>
      </c>
      <c r="L31" s="8">
        <v>378</v>
      </c>
      <c r="M31" s="8">
        <v>73</v>
      </c>
      <c r="N31" s="8">
        <v>273</v>
      </c>
      <c r="O31" s="8">
        <v>32</v>
      </c>
      <c r="P31" s="8">
        <v>0</v>
      </c>
      <c r="Q31" s="8">
        <v>0</v>
      </c>
    </row>
    <row r="32" spans="1:17" x14ac:dyDescent="0.35">
      <c r="A32" s="9" t="str">
        <f>"140901"</f>
        <v>140901</v>
      </c>
      <c r="B32" s="9" t="s">
        <v>44</v>
      </c>
      <c r="C32" s="10">
        <v>2319</v>
      </c>
      <c r="D32" s="10">
        <v>1918</v>
      </c>
      <c r="E32" s="10">
        <v>1893</v>
      </c>
      <c r="F32" s="10">
        <v>25</v>
      </c>
      <c r="G32" s="10">
        <v>25</v>
      </c>
      <c r="H32" s="10">
        <v>24</v>
      </c>
      <c r="I32" s="10">
        <v>1</v>
      </c>
      <c r="J32" s="10">
        <v>0</v>
      </c>
      <c r="K32" s="10">
        <v>0</v>
      </c>
      <c r="L32" s="10">
        <v>23</v>
      </c>
      <c r="M32" s="10">
        <v>2</v>
      </c>
      <c r="N32" s="10">
        <v>21</v>
      </c>
      <c r="O32" s="10">
        <v>0</v>
      </c>
      <c r="P32" s="10">
        <v>0</v>
      </c>
      <c r="Q32" s="10">
        <v>0</v>
      </c>
    </row>
    <row r="33" spans="1:17" x14ac:dyDescent="0.35">
      <c r="A33" s="9" t="str">
        <f>"140902"</f>
        <v>140902</v>
      </c>
      <c r="B33" s="9" t="s">
        <v>45</v>
      </c>
      <c r="C33" s="10">
        <v>5522</v>
      </c>
      <c r="D33" s="10">
        <v>4460</v>
      </c>
      <c r="E33" s="10">
        <v>4435</v>
      </c>
      <c r="F33" s="10">
        <v>25</v>
      </c>
      <c r="G33" s="10">
        <v>25</v>
      </c>
      <c r="H33" s="10">
        <v>24</v>
      </c>
      <c r="I33" s="10">
        <v>1</v>
      </c>
      <c r="J33" s="10">
        <v>0</v>
      </c>
      <c r="K33" s="10">
        <v>0</v>
      </c>
      <c r="L33" s="10">
        <v>45</v>
      </c>
      <c r="M33" s="10">
        <v>7</v>
      </c>
      <c r="N33" s="10">
        <v>38</v>
      </c>
      <c r="O33" s="10">
        <v>0</v>
      </c>
      <c r="P33" s="10">
        <v>0</v>
      </c>
      <c r="Q33" s="10">
        <v>0</v>
      </c>
    </row>
    <row r="34" spans="1:17" x14ac:dyDescent="0.35">
      <c r="A34" s="9" t="str">
        <f>"140903"</f>
        <v>140903</v>
      </c>
      <c r="B34" s="9" t="s">
        <v>46</v>
      </c>
      <c r="C34" s="10">
        <v>10591</v>
      </c>
      <c r="D34" s="10">
        <v>8820</v>
      </c>
      <c r="E34" s="10">
        <v>8778</v>
      </c>
      <c r="F34" s="10">
        <v>42</v>
      </c>
      <c r="G34" s="10">
        <v>42</v>
      </c>
      <c r="H34" s="10">
        <v>32</v>
      </c>
      <c r="I34" s="10">
        <v>0</v>
      </c>
      <c r="J34" s="10">
        <v>10</v>
      </c>
      <c r="K34" s="10">
        <v>0</v>
      </c>
      <c r="L34" s="10">
        <v>152</v>
      </c>
      <c r="M34" s="10">
        <v>39</v>
      </c>
      <c r="N34" s="10">
        <v>103</v>
      </c>
      <c r="O34" s="10">
        <v>10</v>
      </c>
      <c r="P34" s="10">
        <v>0</v>
      </c>
      <c r="Q34" s="10">
        <v>0</v>
      </c>
    </row>
    <row r="35" spans="1:17" x14ac:dyDescent="0.35">
      <c r="A35" s="9" t="str">
        <f>"140904"</f>
        <v>140904</v>
      </c>
      <c r="B35" s="9" t="s">
        <v>47</v>
      </c>
      <c r="C35" s="10">
        <v>4285</v>
      </c>
      <c r="D35" s="10">
        <v>3515</v>
      </c>
      <c r="E35" s="10">
        <v>3498</v>
      </c>
      <c r="F35" s="10">
        <v>17</v>
      </c>
      <c r="G35" s="10">
        <v>17</v>
      </c>
      <c r="H35" s="10">
        <v>14</v>
      </c>
      <c r="I35" s="10">
        <v>0</v>
      </c>
      <c r="J35" s="10">
        <v>3</v>
      </c>
      <c r="K35" s="10">
        <v>0</v>
      </c>
      <c r="L35" s="10">
        <v>48</v>
      </c>
      <c r="M35" s="10">
        <v>15</v>
      </c>
      <c r="N35" s="10">
        <v>30</v>
      </c>
      <c r="O35" s="10">
        <v>3</v>
      </c>
      <c r="P35" s="10">
        <v>0</v>
      </c>
      <c r="Q35" s="10">
        <v>0</v>
      </c>
    </row>
    <row r="36" spans="1:17" x14ac:dyDescent="0.35">
      <c r="A36" s="9" t="str">
        <f>"140905"</f>
        <v>140905</v>
      </c>
      <c r="B36" s="9" t="s">
        <v>48</v>
      </c>
      <c r="C36" s="10">
        <v>5677</v>
      </c>
      <c r="D36" s="10">
        <v>4669</v>
      </c>
      <c r="E36" s="10">
        <v>4615</v>
      </c>
      <c r="F36" s="10">
        <v>54</v>
      </c>
      <c r="G36" s="10">
        <v>54</v>
      </c>
      <c r="H36" s="10">
        <v>35</v>
      </c>
      <c r="I36" s="10">
        <v>5</v>
      </c>
      <c r="J36" s="10">
        <v>14</v>
      </c>
      <c r="K36" s="10">
        <v>0</v>
      </c>
      <c r="L36" s="10">
        <v>61</v>
      </c>
      <c r="M36" s="10">
        <v>6</v>
      </c>
      <c r="N36" s="10">
        <v>41</v>
      </c>
      <c r="O36" s="10">
        <v>14</v>
      </c>
      <c r="P36" s="10">
        <v>0</v>
      </c>
      <c r="Q36" s="10">
        <v>0</v>
      </c>
    </row>
    <row r="37" spans="1:17" x14ac:dyDescent="0.35">
      <c r="A37" s="9" t="str">
        <f>"140906"</f>
        <v>140906</v>
      </c>
      <c r="B37" s="9" t="s">
        <v>49</v>
      </c>
      <c r="C37" s="10">
        <v>4818</v>
      </c>
      <c r="D37" s="10">
        <v>4031</v>
      </c>
      <c r="E37" s="10">
        <v>3994</v>
      </c>
      <c r="F37" s="10">
        <v>37</v>
      </c>
      <c r="G37" s="10">
        <v>37</v>
      </c>
      <c r="H37" s="10">
        <v>31</v>
      </c>
      <c r="I37" s="10">
        <v>1</v>
      </c>
      <c r="J37" s="10">
        <v>5</v>
      </c>
      <c r="K37" s="10">
        <v>0</v>
      </c>
      <c r="L37" s="10">
        <v>49</v>
      </c>
      <c r="M37" s="10">
        <v>4</v>
      </c>
      <c r="N37" s="10">
        <v>40</v>
      </c>
      <c r="O37" s="10">
        <v>5</v>
      </c>
      <c r="P37" s="10">
        <v>0</v>
      </c>
      <c r="Q37" s="10">
        <v>0</v>
      </c>
    </row>
    <row r="38" spans="1:17" s="1" customFormat="1" x14ac:dyDescent="0.35">
      <c r="A38" s="7" t="s">
        <v>50</v>
      </c>
      <c r="B38" s="7"/>
      <c r="C38" s="8">
        <v>41023</v>
      </c>
      <c r="D38" s="8">
        <v>33719</v>
      </c>
      <c r="E38" s="8">
        <v>33222</v>
      </c>
      <c r="F38" s="8">
        <v>497</v>
      </c>
      <c r="G38" s="8">
        <v>496</v>
      </c>
      <c r="H38" s="8">
        <v>408</v>
      </c>
      <c r="I38" s="8">
        <v>6</v>
      </c>
      <c r="J38" s="8">
        <v>82</v>
      </c>
      <c r="K38" s="8">
        <v>1</v>
      </c>
      <c r="L38" s="8">
        <v>519</v>
      </c>
      <c r="M38" s="8">
        <v>56</v>
      </c>
      <c r="N38" s="8">
        <v>381</v>
      </c>
      <c r="O38" s="8">
        <v>82</v>
      </c>
      <c r="P38" s="8">
        <v>0</v>
      </c>
      <c r="Q38" s="8">
        <v>0</v>
      </c>
    </row>
    <row r="39" spans="1:17" x14ac:dyDescent="0.35">
      <c r="A39" s="9" t="str">
        <f>"142301"</f>
        <v>142301</v>
      </c>
      <c r="B39" s="9" t="s">
        <v>51</v>
      </c>
      <c r="C39" s="10">
        <v>4224</v>
      </c>
      <c r="D39" s="10">
        <v>3500</v>
      </c>
      <c r="E39" s="10">
        <v>3424</v>
      </c>
      <c r="F39" s="10">
        <v>76</v>
      </c>
      <c r="G39" s="10">
        <v>76</v>
      </c>
      <c r="H39" s="10">
        <v>64</v>
      </c>
      <c r="I39" s="10">
        <v>0</v>
      </c>
      <c r="J39" s="10">
        <v>12</v>
      </c>
      <c r="K39" s="10">
        <v>0</v>
      </c>
      <c r="L39" s="10">
        <v>55</v>
      </c>
      <c r="M39" s="10">
        <v>5</v>
      </c>
      <c r="N39" s="10">
        <v>38</v>
      </c>
      <c r="O39" s="10">
        <v>12</v>
      </c>
      <c r="P39" s="10">
        <v>0</v>
      </c>
      <c r="Q39" s="10">
        <v>0</v>
      </c>
    </row>
    <row r="40" spans="1:17" x14ac:dyDescent="0.35">
      <c r="A40" s="9" t="str">
        <f>"142302"</f>
        <v>142302</v>
      </c>
      <c r="B40" s="9" t="s">
        <v>52</v>
      </c>
      <c r="C40" s="10">
        <v>4444</v>
      </c>
      <c r="D40" s="10">
        <v>3673</v>
      </c>
      <c r="E40" s="10">
        <v>3593</v>
      </c>
      <c r="F40" s="10">
        <v>80</v>
      </c>
      <c r="G40" s="10">
        <v>79</v>
      </c>
      <c r="H40" s="10">
        <v>55</v>
      </c>
      <c r="I40" s="10">
        <v>3</v>
      </c>
      <c r="J40" s="10">
        <v>21</v>
      </c>
      <c r="K40" s="10">
        <v>1</v>
      </c>
      <c r="L40" s="10">
        <v>54</v>
      </c>
      <c r="M40" s="10">
        <v>9</v>
      </c>
      <c r="N40" s="10">
        <v>24</v>
      </c>
      <c r="O40" s="10">
        <v>21</v>
      </c>
      <c r="P40" s="10">
        <v>0</v>
      </c>
      <c r="Q40" s="10">
        <v>0</v>
      </c>
    </row>
    <row r="41" spans="1:17" x14ac:dyDescent="0.35">
      <c r="A41" s="9" t="str">
        <f>"142303"</f>
        <v>142303</v>
      </c>
      <c r="B41" s="9" t="s">
        <v>53</v>
      </c>
      <c r="C41" s="10">
        <v>3353</v>
      </c>
      <c r="D41" s="10">
        <v>2697</v>
      </c>
      <c r="E41" s="10">
        <v>2644</v>
      </c>
      <c r="F41" s="10">
        <v>53</v>
      </c>
      <c r="G41" s="10">
        <v>53</v>
      </c>
      <c r="H41" s="10">
        <v>40</v>
      </c>
      <c r="I41" s="10">
        <v>1</v>
      </c>
      <c r="J41" s="10">
        <v>12</v>
      </c>
      <c r="K41" s="10">
        <v>0</v>
      </c>
      <c r="L41" s="10">
        <v>39</v>
      </c>
      <c r="M41" s="10">
        <v>4</v>
      </c>
      <c r="N41" s="10">
        <v>23</v>
      </c>
      <c r="O41" s="10">
        <v>12</v>
      </c>
      <c r="P41" s="10">
        <v>0</v>
      </c>
      <c r="Q41" s="10">
        <v>0</v>
      </c>
    </row>
    <row r="42" spans="1:17" x14ac:dyDescent="0.35">
      <c r="A42" s="9" t="str">
        <f>"142304"</f>
        <v>142304</v>
      </c>
      <c r="B42" s="9" t="s">
        <v>54</v>
      </c>
      <c r="C42" s="10">
        <v>3633</v>
      </c>
      <c r="D42" s="10">
        <v>3059</v>
      </c>
      <c r="E42" s="10">
        <v>2990</v>
      </c>
      <c r="F42" s="10">
        <v>69</v>
      </c>
      <c r="G42" s="10">
        <v>69</v>
      </c>
      <c r="H42" s="10">
        <v>59</v>
      </c>
      <c r="I42" s="10">
        <v>0</v>
      </c>
      <c r="J42" s="10">
        <v>10</v>
      </c>
      <c r="K42" s="10">
        <v>0</v>
      </c>
      <c r="L42" s="10">
        <v>55</v>
      </c>
      <c r="M42" s="10">
        <v>3</v>
      </c>
      <c r="N42" s="10">
        <v>42</v>
      </c>
      <c r="O42" s="10">
        <v>10</v>
      </c>
      <c r="P42" s="10">
        <v>0</v>
      </c>
      <c r="Q42" s="10">
        <v>0</v>
      </c>
    </row>
    <row r="43" spans="1:17" x14ac:dyDescent="0.35">
      <c r="A43" s="9" t="str">
        <f>"142305"</f>
        <v>142305</v>
      </c>
      <c r="B43" s="9" t="s">
        <v>55</v>
      </c>
      <c r="C43" s="10">
        <v>4155</v>
      </c>
      <c r="D43" s="10">
        <v>3299</v>
      </c>
      <c r="E43" s="10">
        <v>3266</v>
      </c>
      <c r="F43" s="10">
        <v>33</v>
      </c>
      <c r="G43" s="10">
        <v>33</v>
      </c>
      <c r="H43" s="10">
        <v>28</v>
      </c>
      <c r="I43" s="10">
        <v>0</v>
      </c>
      <c r="J43" s="10">
        <v>5</v>
      </c>
      <c r="K43" s="10">
        <v>0</v>
      </c>
      <c r="L43" s="10">
        <v>48</v>
      </c>
      <c r="M43" s="10">
        <v>6</v>
      </c>
      <c r="N43" s="10">
        <v>37</v>
      </c>
      <c r="O43" s="10">
        <v>5</v>
      </c>
      <c r="P43" s="10">
        <v>0</v>
      </c>
      <c r="Q43" s="10">
        <v>0</v>
      </c>
    </row>
    <row r="44" spans="1:17" x14ac:dyDescent="0.35">
      <c r="A44" s="9" t="str">
        <f>"142306"</f>
        <v>142306</v>
      </c>
      <c r="B44" s="9" t="s">
        <v>56</v>
      </c>
      <c r="C44" s="10">
        <v>11671</v>
      </c>
      <c r="D44" s="10">
        <v>9803</v>
      </c>
      <c r="E44" s="10">
        <v>9731</v>
      </c>
      <c r="F44" s="10">
        <v>72</v>
      </c>
      <c r="G44" s="10">
        <v>72</v>
      </c>
      <c r="H44" s="10">
        <v>61</v>
      </c>
      <c r="I44" s="10">
        <v>2</v>
      </c>
      <c r="J44" s="10">
        <v>9</v>
      </c>
      <c r="K44" s="10">
        <v>0</v>
      </c>
      <c r="L44" s="10">
        <v>170</v>
      </c>
      <c r="M44" s="10">
        <v>20</v>
      </c>
      <c r="N44" s="10">
        <v>141</v>
      </c>
      <c r="O44" s="10">
        <v>9</v>
      </c>
      <c r="P44" s="10">
        <v>0</v>
      </c>
      <c r="Q44" s="10">
        <v>0</v>
      </c>
    </row>
    <row r="45" spans="1:17" x14ac:dyDescent="0.35">
      <c r="A45" s="9" t="str">
        <f>"142307"</f>
        <v>142307</v>
      </c>
      <c r="B45" s="9" t="s">
        <v>57</v>
      </c>
      <c r="C45" s="10">
        <v>4198</v>
      </c>
      <c r="D45" s="10">
        <v>3424</v>
      </c>
      <c r="E45" s="10">
        <v>3384</v>
      </c>
      <c r="F45" s="10">
        <v>40</v>
      </c>
      <c r="G45" s="10">
        <v>40</v>
      </c>
      <c r="H45" s="10">
        <v>31</v>
      </c>
      <c r="I45" s="10">
        <v>0</v>
      </c>
      <c r="J45" s="10">
        <v>9</v>
      </c>
      <c r="K45" s="10">
        <v>0</v>
      </c>
      <c r="L45" s="10">
        <v>56</v>
      </c>
      <c r="M45" s="10">
        <v>2</v>
      </c>
      <c r="N45" s="10">
        <v>45</v>
      </c>
      <c r="O45" s="10">
        <v>9</v>
      </c>
      <c r="P45" s="10">
        <v>0</v>
      </c>
      <c r="Q45" s="10">
        <v>0</v>
      </c>
    </row>
    <row r="46" spans="1:17" x14ac:dyDescent="0.35">
      <c r="A46" s="9" t="str">
        <f>"142308"</f>
        <v>142308</v>
      </c>
      <c r="B46" s="9" t="s">
        <v>58</v>
      </c>
      <c r="C46" s="10">
        <v>5345</v>
      </c>
      <c r="D46" s="10">
        <v>4264</v>
      </c>
      <c r="E46" s="10">
        <v>4190</v>
      </c>
      <c r="F46" s="10">
        <v>74</v>
      </c>
      <c r="G46" s="10">
        <v>74</v>
      </c>
      <c r="H46" s="10">
        <v>70</v>
      </c>
      <c r="I46" s="10">
        <v>0</v>
      </c>
      <c r="J46" s="10">
        <v>4</v>
      </c>
      <c r="K46" s="10">
        <v>0</v>
      </c>
      <c r="L46" s="10">
        <v>42</v>
      </c>
      <c r="M46" s="10">
        <v>7</v>
      </c>
      <c r="N46" s="10">
        <v>31</v>
      </c>
      <c r="O46" s="10">
        <v>4</v>
      </c>
      <c r="P46" s="10">
        <v>0</v>
      </c>
      <c r="Q46" s="10">
        <v>0</v>
      </c>
    </row>
    <row r="47" spans="1:17" s="1" customFormat="1" x14ac:dyDescent="0.35">
      <c r="A47" s="7" t="s">
        <v>59</v>
      </c>
      <c r="B47" s="7"/>
      <c r="C47" s="8">
        <v>150894</v>
      </c>
      <c r="D47" s="8">
        <v>119590</v>
      </c>
      <c r="E47" s="8">
        <v>118058</v>
      </c>
      <c r="F47" s="8">
        <v>1532</v>
      </c>
      <c r="G47" s="8">
        <v>1530</v>
      </c>
      <c r="H47" s="8">
        <v>1276</v>
      </c>
      <c r="I47" s="8">
        <v>63</v>
      </c>
      <c r="J47" s="8">
        <v>191</v>
      </c>
      <c r="K47" s="8">
        <v>2</v>
      </c>
      <c r="L47" s="8">
        <v>1444</v>
      </c>
      <c r="M47" s="8">
        <v>313</v>
      </c>
      <c r="N47" s="8">
        <v>940</v>
      </c>
      <c r="O47" s="8">
        <v>191</v>
      </c>
      <c r="P47" s="8">
        <v>0</v>
      </c>
      <c r="Q47" s="8">
        <v>0</v>
      </c>
    </row>
    <row r="48" spans="1:17" x14ac:dyDescent="0.35">
      <c r="A48" s="9" t="str">
        <f>"142501"</f>
        <v>142501</v>
      </c>
      <c r="B48" s="9" t="s">
        <v>60</v>
      </c>
      <c r="C48" s="10">
        <v>16543</v>
      </c>
      <c r="D48" s="10">
        <v>14107</v>
      </c>
      <c r="E48" s="10">
        <v>14035</v>
      </c>
      <c r="F48" s="10">
        <v>72</v>
      </c>
      <c r="G48" s="10">
        <v>71</v>
      </c>
      <c r="H48" s="10">
        <v>48</v>
      </c>
      <c r="I48" s="10">
        <v>7</v>
      </c>
      <c r="J48" s="10">
        <v>16</v>
      </c>
      <c r="K48" s="10">
        <v>1</v>
      </c>
      <c r="L48" s="10">
        <v>292</v>
      </c>
      <c r="M48" s="10">
        <v>34</v>
      </c>
      <c r="N48" s="10">
        <v>242</v>
      </c>
      <c r="O48" s="10">
        <v>16</v>
      </c>
      <c r="P48" s="10">
        <v>0</v>
      </c>
      <c r="Q48" s="10">
        <v>0</v>
      </c>
    </row>
    <row r="49" spans="1:17" x14ac:dyDescent="0.35">
      <c r="A49" s="9" t="str">
        <f>"142502"</f>
        <v>142502</v>
      </c>
      <c r="B49" s="9" t="s">
        <v>61</v>
      </c>
      <c r="C49" s="10">
        <v>9223</v>
      </c>
      <c r="D49" s="10">
        <v>7066</v>
      </c>
      <c r="E49" s="10">
        <v>6937</v>
      </c>
      <c r="F49" s="10">
        <v>129</v>
      </c>
      <c r="G49" s="10">
        <v>129</v>
      </c>
      <c r="H49" s="10">
        <v>94</v>
      </c>
      <c r="I49" s="10">
        <v>6</v>
      </c>
      <c r="J49" s="10">
        <v>29</v>
      </c>
      <c r="K49" s="10">
        <v>0</v>
      </c>
      <c r="L49" s="10">
        <v>72</v>
      </c>
      <c r="M49" s="10">
        <v>17</v>
      </c>
      <c r="N49" s="10">
        <v>26</v>
      </c>
      <c r="O49" s="10">
        <v>29</v>
      </c>
      <c r="P49" s="10">
        <v>0</v>
      </c>
      <c r="Q49" s="10">
        <v>0</v>
      </c>
    </row>
    <row r="50" spans="1:17" x14ac:dyDescent="0.35">
      <c r="A50" s="9" t="str">
        <f>"142503"</f>
        <v>142503</v>
      </c>
      <c r="B50" s="9" t="s">
        <v>62</v>
      </c>
      <c r="C50" s="10">
        <v>14245</v>
      </c>
      <c r="D50" s="10">
        <v>11759</v>
      </c>
      <c r="E50" s="10">
        <v>11729</v>
      </c>
      <c r="F50" s="10">
        <v>30</v>
      </c>
      <c r="G50" s="10">
        <v>30</v>
      </c>
      <c r="H50" s="10">
        <v>21</v>
      </c>
      <c r="I50" s="10">
        <v>0</v>
      </c>
      <c r="J50" s="10">
        <v>9</v>
      </c>
      <c r="K50" s="10">
        <v>0</v>
      </c>
      <c r="L50" s="10">
        <v>162</v>
      </c>
      <c r="M50" s="10">
        <v>48</v>
      </c>
      <c r="N50" s="10">
        <v>105</v>
      </c>
      <c r="O50" s="10">
        <v>9</v>
      </c>
      <c r="P50" s="10">
        <v>0</v>
      </c>
      <c r="Q50" s="10">
        <v>0</v>
      </c>
    </row>
    <row r="51" spans="1:17" x14ac:dyDescent="0.35">
      <c r="A51" s="9" t="str">
        <f>"142504"</f>
        <v>142504</v>
      </c>
      <c r="B51" s="9" t="s">
        <v>63</v>
      </c>
      <c r="C51" s="10">
        <v>7045</v>
      </c>
      <c r="D51" s="10">
        <v>5504</v>
      </c>
      <c r="E51" s="10">
        <v>5356</v>
      </c>
      <c r="F51" s="10">
        <v>148</v>
      </c>
      <c r="G51" s="10">
        <v>148</v>
      </c>
      <c r="H51" s="10">
        <v>135</v>
      </c>
      <c r="I51" s="10">
        <v>4</v>
      </c>
      <c r="J51" s="10">
        <v>9</v>
      </c>
      <c r="K51" s="10">
        <v>0</v>
      </c>
      <c r="L51" s="10">
        <v>43</v>
      </c>
      <c r="M51" s="10">
        <v>8</v>
      </c>
      <c r="N51" s="10">
        <v>26</v>
      </c>
      <c r="O51" s="10">
        <v>9</v>
      </c>
      <c r="P51" s="10">
        <v>0</v>
      </c>
      <c r="Q51" s="10">
        <v>0</v>
      </c>
    </row>
    <row r="52" spans="1:17" x14ac:dyDescent="0.35">
      <c r="A52" s="9" t="str">
        <f>"142505"</f>
        <v>142505</v>
      </c>
      <c r="B52" s="9" t="s">
        <v>64</v>
      </c>
      <c r="C52" s="10">
        <v>14488</v>
      </c>
      <c r="D52" s="10">
        <v>11164</v>
      </c>
      <c r="E52" s="10">
        <v>11052</v>
      </c>
      <c r="F52" s="10">
        <v>112</v>
      </c>
      <c r="G52" s="10">
        <v>112</v>
      </c>
      <c r="H52" s="10">
        <v>96</v>
      </c>
      <c r="I52" s="10">
        <v>0</v>
      </c>
      <c r="J52" s="10">
        <v>16</v>
      </c>
      <c r="K52" s="10">
        <v>0</v>
      </c>
      <c r="L52" s="10">
        <v>153</v>
      </c>
      <c r="M52" s="10">
        <v>56</v>
      </c>
      <c r="N52" s="10">
        <v>81</v>
      </c>
      <c r="O52" s="10">
        <v>16</v>
      </c>
      <c r="P52" s="10">
        <v>0</v>
      </c>
      <c r="Q52" s="10">
        <v>0</v>
      </c>
    </row>
    <row r="53" spans="1:17" x14ac:dyDescent="0.35">
      <c r="A53" s="9" t="str">
        <f>"142506"</f>
        <v>142506</v>
      </c>
      <c r="B53" s="9" t="s">
        <v>65</v>
      </c>
      <c r="C53" s="10">
        <v>13146</v>
      </c>
      <c r="D53" s="10">
        <v>10390</v>
      </c>
      <c r="E53" s="10">
        <v>10212</v>
      </c>
      <c r="F53" s="10">
        <v>178</v>
      </c>
      <c r="G53" s="10">
        <v>177</v>
      </c>
      <c r="H53" s="10">
        <v>164</v>
      </c>
      <c r="I53" s="10">
        <v>10</v>
      </c>
      <c r="J53" s="10">
        <v>3</v>
      </c>
      <c r="K53" s="10">
        <v>1</v>
      </c>
      <c r="L53" s="10">
        <v>100</v>
      </c>
      <c r="M53" s="10">
        <v>18</v>
      </c>
      <c r="N53" s="10">
        <v>79</v>
      </c>
      <c r="O53" s="10">
        <v>3</v>
      </c>
      <c r="P53" s="10">
        <v>0</v>
      </c>
      <c r="Q53" s="10">
        <v>0</v>
      </c>
    </row>
    <row r="54" spans="1:17" x14ac:dyDescent="0.35">
      <c r="A54" s="9" t="str">
        <f>"142507"</f>
        <v>142507</v>
      </c>
      <c r="B54" s="9" t="s">
        <v>66</v>
      </c>
      <c r="C54" s="10">
        <v>12213</v>
      </c>
      <c r="D54" s="10">
        <v>9508</v>
      </c>
      <c r="E54" s="10">
        <v>9315</v>
      </c>
      <c r="F54" s="10">
        <v>193</v>
      </c>
      <c r="G54" s="10">
        <v>193</v>
      </c>
      <c r="H54" s="10">
        <v>155</v>
      </c>
      <c r="I54" s="10">
        <v>6</v>
      </c>
      <c r="J54" s="10">
        <v>32</v>
      </c>
      <c r="K54" s="10">
        <v>0</v>
      </c>
      <c r="L54" s="10">
        <v>108</v>
      </c>
      <c r="M54" s="10">
        <v>16</v>
      </c>
      <c r="N54" s="10">
        <v>60</v>
      </c>
      <c r="O54" s="10">
        <v>32</v>
      </c>
      <c r="P54" s="10">
        <v>0</v>
      </c>
      <c r="Q54" s="10">
        <v>0</v>
      </c>
    </row>
    <row r="55" spans="1:17" x14ac:dyDescent="0.35">
      <c r="A55" s="9" t="str">
        <f>"142508"</f>
        <v>142508</v>
      </c>
      <c r="B55" s="9" t="s">
        <v>67</v>
      </c>
      <c r="C55" s="10">
        <v>9874</v>
      </c>
      <c r="D55" s="10">
        <v>8032</v>
      </c>
      <c r="E55" s="10">
        <v>7948</v>
      </c>
      <c r="F55" s="10">
        <v>84</v>
      </c>
      <c r="G55" s="10">
        <v>84</v>
      </c>
      <c r="H55" s="10">
        <v>74</v>
      </c>
      <c r="I55" s="10">
        <v>5</v>
      </c>
      <c r="J55" s="10">
        <v>5</v>
      </c>
      <c r="K55" s="10">
        <v>0</v>
      </c>
      <c r="L55" s="10">
        <v>64</v>
      </c>
      <c r="M55" s="10">
        <v>8</v>
      </c>
      <c r="N55" s="10">
        <v>51</v>
      </c>
      <c r="O55" s="10">
        <v>5</v>
      </c>
      <c r="P55" s="10">
        <v>0</v>
      </c>
      <c r="Q55" s="10">
        <v>0</v>
      </c>
    </row>
    <row r="56" spans="1:17" x14ac:dyDescent="0.35">
      <c r="A56" s="9" t="str">
        <f>"142509"</f>
        <v>142509</v>
      </c>
      <c r="B56" s="9" t="s">
        <v>68</v>
      </c>
      <c r="C56" s="10">
        <v>7281</v>
      </c>
      <c r="D56" s="10">
        <v>5706</v>
      </c>
      <c r="E56" s="10">
        <v>5629</v>
      </c>
      <c r="F56" s="10">
        <v>77</v>
      </c>
      <c r="G56" s="10">
        <v>77</v>
      </c>
      <c r="H56" s="10">
        <v>67</v>
      </c>
      <c r="I56" s="10">
        <v>1</v>
      </c>
      <c r="J56" s="10">
        <v>9</v>
      </c>
      <c r="K56" s="10">
        <v>0</v>
      </c>
      <c r="L56" s="10">
        <v>59</v>
      </c>
      <c r="M56" s="10">
        <v>14</v>
      </c>
      <c r="N56" s="10">
        <v>36</v>
      </c>
      <c r="O56" s="10">
        <v>9</v>
      </c>
      <c r="P56" s="10">
        <v>0</v>
      </c>
      <c r="Q56" s="10">
        <v>0</v>
      </c>
    </row>
    <row r="57" spans="1:17" x14ac:dyDescent="0.35">
      <c r="A57" s="9" t="str">
        <f>"142510"</f>
        <v>142510</v>
      </c>
      <c r="B57" s="9" t="s">
        <v>69</v>
      </c>
      <c r="C57" s="10">
        <v>15014</v>
      </c>
      <c r="D57" s="10">
        <v>11553</v>
      </c>
      <c r="E57" s="10">
        <v>11405</v>
      </c>
      <c r="F57" s="10">
        <v>148</v>
      </c>
      <c r="G57" s="10">
        <v>148</v>
      </c>
      <c r="H57" s="10">
        <v>133</v>
      </c>
      <c r="I57" s="10">
        <v>0</v>
      </c>
      <c r="J57" s="10">
        <v>15</v>
      </c>
      <c r="K57" s="10">
        <v>0</v>
      </c>
      <c r="L57" s="10">
        <v>95</v>
      </c>
      <c r="M57" s="10">
        <v>22</v>
      </c>
      <c r="N57" s="10">
        <v>58</v>
      </c>
      <c r="O57" s="10">
        <v>15</v>
      </c>
      <c r="P57" s="10">
        <v>0</v>
      </c>
      <c r="Q57" s="10">
        <v>0</v>
      </c>
    </row>
    <row r="58" spans="1:17" x14ac:dyDescent="0.35">
      <c r="A58" s="9" t="str">
        <f>"142511"</f>
        <v>142511</v>
      </c>
      <c r="B58" s="9" t="s">
        <v>70</v>
      </c>
      <c r="C58" s="10">
        <v>9377</v>
      </c>
      <c r="D58" s="10">
        <v>7467</v>
      </c>
      <c r="E58" s="10">
        <v>7436</v>
      </c>
      <c r="F58" s="10">
        <v>31</v>
      </c>
      <c r="G58" s="10">
        <v>31</v>
      </c>
      <c r="H58" s="10">
        <v>28</v>
      </c>
      <c r="I58" s="10">
        <v>1</v>
      </c>
      <c r="J58" s="10">
        <v>2</v>
      </c>
      <c r="K58" s="10">
        <v>0</v>
      </c>
      <c r="L58" s="10">
        <v>121</v>
      </c>
      <c r="M58" s="10">
        <v>46</v>
      </c>
      <c r="N58" s="10">
        <v>73</v>
      </c>
      <c r="O58" s="10">
        <v>2</v>
      </c>
      <c r="P58" s="10">
        <v>0</v>
      </c>
      <c r="Q58" s="10">
        <v>0</v>
      </c>
    </row>
    <row r="59" spans="1:17" x14ac:dyDescent="0.35">
      <c r="A59" s="9" t="str">
        <f>"142512"</f>
        <v>142512</v>
      </c>
      <c r="B59" s="9" t="s">
        <v>71</v>
      </c>
      <c r="C59" s="10">
        <v>8956</v>
      </c>
      <c r="D59" s="10">
        <v>6985</v>
      </c>
      <c r="E59" s="10">
        <v>6824</v>
      </c>
      <c r="F59" s="10">
        <v>161</v>
      </c>
      <c r="G59" s="10">
        <v>161</v>
      </c>
      <c r="H59" s="10">
        <v>125</v>
      </c>
      <c r="I59" s="10">
        <v>12</v>
      </c>
      <c r="J59" s="10">
        <v>24</v>
      </c>
      <c r="K59" s="10">
        <v>0</v>
      </c>
      <c r="L59" s="10">
        <v>70</v>
      </c>
      <c r="M59" s="10">
        <v>9</v>
      </c>
      <c r="N59" s="10">
        <v>37</v>
      </c>
      <c r="O59" s="10">
        <v>24</v>
      </c>
      <c r="P59" s="10">
        <v>0</v>
      </c>
      <c r="Q59" s="10">
        <v>0</v>
      </c>
    </row>
    <row r="60" spans="1:17" x14ac:dyDescent="0.35">
      <c r="A60" s="9" t="str">
        <f>"142513"</f>
        <v>142513</v>
      </c>
      <c r="B60" s="9" t="s">
        <v>72</v>
      </c>
      <c r="C60" s="10">
        <v>13489</v>
      </c>
      <c r="D60" s="10">
        <v>10349</v>
      </c>
      <c r="E60" s="10">
        <v>10180</v>
      </c>
      <c r="F60" s="10">
        <v>169</v>
      </c>
      <c r="G60" s="10">
        <v>169</v>
      </c>
      <c r="H60" s="10">
        <v>136</v>
      </c>
      <c r="I60" s="10">
        <v>11</v>
      </c>
      <c r="J60" s="10">
        <v>22</v>
      </c>
      <c r="K60" s="10">
        <v>0</v>
      </c>
      <c r="L60" s="10">
        <v>105</v>
      </c>
      <c r="M60" s="10">
        <v>17</v>
      </c>
      <c r="N60" s="10">
        <v>66</v>
      </c>
      <c r="O60" s="10">
        <v>22</v>
      </c>
      <c r="P60" s="10">
        <v>0</v>
      </c>
      <c r="Q60" s="10">
        <v>0</v>
      </c>
    </row>
    <row r="61" spans="1:17" s="1" customFormat="1" x14ac:dyDescent="0.35">
      <c r="A61" s="7" t="s">
        <v>73</v>
      </c>
      <c r="B61" s="7"/>
      <c r="C61" s="8">
        <v>38382</v>
      </c>
      <c r="D61" s="8">
        <v>31228</v>
      </c>
      <c r="E61" s="8">
        <v>30699</v>
      </c>
      <c r="F61" s="8">
        <v>529</v>
      </c>
      <c r="G61" s="8">
        <v>529</v>
      </c>
      <c r="H61" s="8">
        <v>424</v>
      </c>
      <c r="I61" s="8">
        <v>24</v>
      </c>
      <c r="J61" s="8">
        <v>81</v>
      </c>
      <c r="K61" s="8">
        <v>1</v>
      </c>
      <c r="L61" s="8">
        <v>493</v>
      </c>
      <c r="M61" s="8">
        <v>57</v>
      </c>
      <c r="N61" s="8">
        <v>355</v>
      </c>
      <c r="O61" s="8">
        <v>81</v>
      </c>
      <c r="P61" s="8">
        <v>1</v>
      </c>
      <c r="Q61" s="8">
        <v>0</v>
      </c>
    </row>
    <row r="62" spans="1:17" x14ac:dyDescent="0.35">
      <c r="A62" s="9" t="str">
        <f>"143001"</f>
        <v>143001</v>
      </c>
      <c r="B62" s="9" t="s">
        <v>74</v>
      </c>
      <c r="C62" s="10">
        <v>5860</v>
      </c>
      <c r="D62" s="10">
        <v>4873</v>
      </c>
      <c r="E62" s="10">
        <v>4663</v>
      </c>
      <c r="F62" s="10">
        <v>210</v>
      </c>
      <c r="G62" s="10">
        <v>210</v>
      </c>
      <c r="H62" s="10">
        <v>172</v>
      </c>
      <c r="I62" s="10">
        <v>10</v>
      </c>
      <c r="J62" s="10">
        <v>28</v>
      </c>
      <c r="K62" s="10">
        <v>0</v>
      </c>
      <c r="L62" s="10">
        <v>69</v>
      </c>
      <c r="M62" s="10">
        <v>5</v>
      </c>
      <c r="N62" s="10">
        <v>36</v>
      </c>
      <c r="O62" s="10">
        <v>28</v>
      </c>
      <c r="P62" s="10">
        <v>0</v>
      </c>
      <c r="Q62" s="10">
        <v>0</v>
      </c>
    </row>
    <row r="63" spans="1:17" x14ac:dyDescent="0.35">
      <c r="A63" s="9" t="str">
        <f>"143002"</f>
        <v>143002</v>
      </c>
      <c r="B63" s="9" t="s">
        <v>75</v>
      </c>
      <c r="C63" s="10">
        <v>5143</v>
      </c>
      <c r="D63" s="10">
        <v>4134</v>
      </c>
      <c r="E63" s="10">
        <v>4030</v>
      </c>
      <c r="F63" s="10">
        <v>104</v>
      </c>
      <c r="G63" s="10">
        <v>104</v>
      </c>
      <c r="H63" s="10">
        <v>88</v>
      </c>
      <c r="I63" s="10">
        <v>4</v>
      </c>
      <c r="J63" s="10">
        <v>12</v>
      </c>
      <c r="K63" s="10">
        <v>0</v>
      </c>
      <c r="L63" s="10">
        <v>51</v>
      </c>
      <c r="M63" s="10">
        <v>7</v>
      </c>
      <c r="N63" s="10">
        <v>32</v>
      </c>
      <c r="O63" s="10">
        <v>12</v>
      </c>
      <c r="P63" s="10">
        <v>0</v>
      </c>
      <c r="Q63" s="10">
        <v>0</v>
      </c>
    </row>
    <row r="64" spans="1:17" x14ac:dyDescent="0.35">
      <c r="A64" s="9" t="str">
        <f>"143003"</f>
        <v>143003</v>
      </c>
      <c r="B64" s="9" t="s">
        <v>76</v>
      </c>
      <c r="C64" s="10">
        <v>3838</v>
      </c>
      <c r="D64" s="10">
        <v>2995</v>
      </c>
      <c r="E64" s="10">
        <v>2943</v>
      </c>
      <c r="F64" s="10">
        <v>52</v>
      </c>
      <c r="G64" s="10">
        <v>53</v>
      </c>
      <c r="H64" s="10">
        <v>44</v>
      </c>
      <c r="I64" s="10">
        <v>0</v>
      </c>
      <c r="J64" s="10">
        <v>9</v>
      </c>
      <c r="K64" s="10">
        <v>0</v>
      </c>
      <c r="L64" s="10">
        <v>27</v>
      </c>
      <c r="M64" s="10">
        <v>4</v>
      </c>
      <c r="N64" s="10">
        <v>14</v>
      </c>
      <c r="O64" s="10">
        <v>9</v>
      </c>
      <c r="P64" s="10">
        <v>1</v>
      </c>
      <c r="Q64" s="10">
        <v>0</v>
      </c>
    </row>
    <row r="65" spans="1:17" x14ac:dyDescent="0.35">
      <c r="A65" s="9" t="str">
        <f>"143004"</f>
        <v>143004</v>
      </c>
      <c r="B65" s="9" t="s">
        <v>77</v>
      </c>
      <c r="C65" s="10">
        <v>5906</v>
      </c>
      <c r="D65" s="10">
        <v>4638</v>
      </c>
      <c r="E65" s="10">
        <v>4563</v>
      </c>
      <c r="F65" s="10">
        <v>75</v>
      </c>
      <c r="G65" s="10">
        <v>75</v>
      </c>
      <c r="H65" s="10">
        <v>59</v>
      </c>
      <c r="I65" s="10">
        <v>5</v>
      </c>
      <c r="J65" s="10">
        <v>11</v>
      </c>
      <c r="K65" s="10">
        <v>0</v>
      </c>
      <c r="L65" s="10">
        <v>58</v>
      </c>
      <c r="M65" s="10">
        <v>11</v>
      </c>
      <c r="N65" s="10">
        <v>36</v>
      </c>
      <c r="O65" s="10">
        <v>11</v>
      </c>
      <c r="P65" s="10">
        <v>0</v>
      </c>
      <c r="Q65" s="10">
        <v>0</v>
      </c>
    </row>
    <row r="66" spans="1:17" x14ac:dyDescent="0.35">
      <c r="A66" s="9" t="str">
        <f>"143005"</f>
        <v>143005</v>
      </c>
      <c r="B66" s="9" t="s">
        <v>78</v>
      </c>
      <c r="C66" s="10">
        <v>17635</v>
      </c>
      <c r="D66" s="10">
        <v>14588</v>
      </c>
      <c r="E66" s="10">
        <v>14500</v>
      </c>
      <c r="F66" s="10">
        <v>88</v>
      </c>
      <c r="G66" s="10">
        <v>87</v>
      </c>
      <c r="H66" s="10">
        <v>61</v>
      </c>
      <c r="I66" s="10">
        <v>5</v>
      </c>
      <c r="J66" s="10">
        <v>21</v>
      </c>
      <c r="K66" s="10">
        <v>1</v>
      </c>
      <c r="L66" s="10">
        <v>288</v>
      </c>
      <c r="M66" s="10">
        <v>30</v>
      </c>
      <c r="N66" s="10">
        <v>237</v>
      </c>
      <c r="O66" s="10">
        <v>21</v>
      </c>
      <c r="P66" s="10">
        <v>0</v>
      </c>
      <c r="Q66" s="10">
        <v>0</v>
      </c>
    </row>
    <row r="67" spans="1:17" s="1" customFormat="1" x14ac:dyDescent="0.35">
      <c r="A67" s="7" t="s">
        <v>79</v>
      </c>
      <c r="B67" s="7"/>
      <c r="C67" s="8">
        <v>35656</v>
      </c>
      <c r="D67" s="8">
        <v>28817</v>
      </c>
      <c r="E67" s="8">
        <v>28481</v>
      </c>
      <c r="F67" s="8">
        <v>336</v>
      </c>
      <c r="G67" s="8">
        <v>336</v>
      </c>
      <c r="H67" s="8">
        <v>265</v>
      </c>
      <c r="I67" s="8">
        <v>31</v>
      </c>
      <c r="J67" s="8">
        <v>40</v>
      </c>
      <c r="K67" s="8">
        <v>0</v>
      </c>
      <c r="L67" s="8">
        <v>364</v>
      </c>
      <c r="M67" s="8">
        <v>68</v>
      </c>
      <c r="N67" s="8">
        <v>256</v>
      </c>
      <c r="O67" s="8">
        <v>40</v>
      </c>
      <c r="P67" s="8">
        <v>0</v>
      </c>
      <c r="Q67" s="8">
        <v>0</v>
      </c>
    </row>
    <row r="68" spans="1:17" x14ac:dyDescent="0.35">
      <c r="A68" s="9" t="str">
        <f>"143601"</f>
        <v>143601</v>
      </c>
      <c r="B68" s="9" t="s">
        <v>80</v>
      </c>
      <c r="C68" s="10">
        <v>4514</v>
      </c>
      <c r="D68" s="10">
        <v>3613</v>
      </c>
      <c r="E68" s="10">
        <v>3535</v>
      </c>
      <c r="F68" s="10">
        <v>78</v>
      </c>
      <c r="G68" s="10">
        <v>78</v>
      </c>
      <c r="H68" s="10">
        <v>69</v>
      </c>
      <c r="I68" s="10">
        <v>4</v>
      </c>
      <c r="J68" s="10">
        <v>5</v>
      </c>
      <c r="K68" s="10">
        <v>0</v>
      </c>
      <c r="L68" s="10">
        <v>37</v>
      </c>
      <c r="M68" s="10">
        <v>5</v>
      </c>
      <c r="N68" s="10">
        <v>27</v>
      </c>
      <c r="O68" s="10">
        <v>5</v>
      </c>
      <c r="P68" s="10">
        <v>0</v>
      </c>
      <c r="Q68" s="10">
        <v>0</v>
      </c>
    </row>
    <row r="69" spans="1:17" x14ac:dyDescent="0.35">
      <c r="A69" s="9" t="str">
        <f>"143602"</f>
        <v>143602</v>
      </c>
      <c r="B69" s="9" t="s">
        <v>81</v>
      </c>
      <c r="C69" s="10">
        <v>5504</v>
      </c>
      <c r="D69" s="10">
        <v>4533</v>
      </c>
      <c r="E69" s="10">
        <v>4436</v>
      </c>
      <c r="F69" s="10">
        <v>97</v>
      </c>
      <c r="G69" s="10">
        <v>97</v>
      </c>
      <c r="H69" s="10">
        <v>90</v>
      </c>
      <c r="I69" s="10">
        <v>3</v>
      </c>
      <c r="J69" s="10">
        <v>4</v>
      </c>
      <c r="K69" s="10">
        <v>0</v>
      </c>
      <c r="L69" s="10">
        <v>61</v>
      </c>
      <c r="M69" s="10">
        <v>16</v>
      </c>
      <c r="N69" s="10">
        <v>41</v>
      </c>
      <c r="O69" s="10">
        <v>4</v>
      </c>
      <c r="P69" s="10">
        <v>0</v>
      </c>
      <c r="Q69" s="10">
        <v>0</v>
      </c>
    </row>
    <row r="70" spans="1:17" x14ac:dyDescent="0.35">
      <c r="A70" s="9" t="str">
        <f>"143603"</f>
        <v>143603</v>
      </c>
      <c r="B70" s="9" t="s">
        <v>82</v>
      </c>
      <c r="C70" s="10">
        <v>5980</v>
      </c>
      <c r="D70" s="10">
        <v>4877</v>
      </c>
      <c r="E70" s="10">
        <v>4814</v>
      </c>
      <c r="F70" s="10">
        <v>63</v>
      </c>
      <c r="G70" s="10">
        <v>63</v>
      </c>
      <c r="H70" s="10">
        <v>41</v>
      </c>
      <c r="I70" s="10">
        <v>21</v>
      </c>
      <c r="J70" s="10">
        <v>1</v>
      </c>
      <c r="K70" s="10">
        <v>0</v>
      </c>
      <c r="L70" s="10">
        <v>49</v>
      </c>
      <c r="M70" s="10">
        <v>17</v>
      </c>
      <c r="N70" s="10">
        <v>31</v>
      </c>
      <c r="O70" s="10">
        <v>1</v>
      </c>
      <c r="P70" s="10">
        <v>0</v>
      </c>
      <c r="Q70" s="10">
        <v>0</v>
      </c>
    </row>
    <row r="71" spans="1:17" x14ac:dyDescent="0.35">
      <c r="A71" s="9" t="str">
        <f>"143604"</f>
        <v>143604</v>
      </c>
      <c r="B71" s="9" t="s">
        <v>83</v>
      </c>
      <c r="C71" s="10">
        <v>4883</v>
      </c>
      <c r="D71" s="10">
        <v>3793</v>
      </c>
      <c r="E71" s="10">
        <v>3766</v>
      </c>
      <c r="F71" s="10">
        <v>27</v>
      </c>
      <c r="G71" s="10">
        <v>27</v>
      </c>
      <c r="H71" s="10">
        <v>22</v>
      </c>
      <c r="I71" s="10">
        <v>1</v>
      </c>
      <c r="J71" s="10">
        <v>4</v>
      </c>
      <c r="K71" s="10">
        <v>0</v>
      </c>
      <c r="L71" s="10">
        <v>39</v>
      </c>
      <c r="M71" s="10">
        <v>9</v>
      </c>
      <c r="N71" s="10">
        <v>26</v>
      </c>
      <c r="O71" s="10">
        <v>4</v>
      </c>
      <c r="P71" s="10">
        <v>0</v>
      </c>
      <c r="Q71" s="10">
        <v>0</v>
      </c>
    </row>
    <row r="72" spans="1:17" x14ac:dyDescent="0.35">
      <c r="A72" s="9" t="str">
        <f>"143605"</f>
        <v>143605</v>
      </c>
      <c r="B72" s="9" t="s">
        <v>84</v>
      </c>
      <c r="C72" s="10">
        <v>14775</v>
      </c>
      <c r="D72" s="10">
        <v>12001</v>
      </c>
      <c r="E72" s="10">
        <v>11930</v>
      </c>
      <c r="F72" s="10">
        <v>71</v>
      </c>
      <c r="G72" s="10">
        <v>71</v>
      </c>
      <c r="H72" s="10">
        <v>43</v>
      </c>
      <c r="I72" s="10">
        <v>2</v>
      </c>
      <c r="J72" s="10">
        <v>26</v>
      </c>
      <c r="K72" s="10">
        <v>0</v>
      </c>
      <c r="L72" s="10">
        <v>178</v>
      </c>
      <c r="M72" s="10">
        <v>21</v>
      </c>
      <c r="N72" s="10">
        <v>131</v>
      </c>
      <c r="O72" s="10">
        <v>26</v>
      </c>
      <c r="P72" s="10">
        <v>0</v>
      </c>
      <c r="Q72" s="10">
        <v>0</v>
      </c>
    </row>
    <row r="73" spans="1:17" x14ac:dyDescent="0.35">
      <c r="A73" s="9" t="s">
        <v>85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s="1" customFormat="1" x14ac:dyDescent="0.35">
      <c r="A74" s="7" t="str">
        <f>"146301"</f>
        <v>146301</v>
      </c>
      <c r="B74" s="7" t="s">
        <v>86</v>
      </c>
      <c r="C74" s="8">
        <v>188200</v>
      </c>
      <c r="D74" s="8">
        <v>155766</v>
      </c>
      <c r="E74" s="8">
        <v>155123</v>
      </c>
      <c r="F74" s="8">
        <v>643</v>
      </c>
      <c r="G74" s="8">
        <v>642</v>
      </c>
      <c r="H74" s="8">
        <v>260</v>
      </c>
      <c r="I74" s="8">
        <v>60</v>
      </c>
      <c r="J74" s="8">
        <v>322</v>
      </c>
      <c r="K74" s="8">
        <v>1</v>
      </c>
      <c r="L74" s="8">
        <v>3231</v>
      </c>
      <c r="M74" s="8">
        <v>452</v>
      </c>
      <c r="N74" s="8">
        <v>2457</v>
      </c>
      <c r="O74" s="8">
        <v>322</v>
      </c>
      <c r="P74" s="8">
        <v>0</v>
      </c>
      <c r="Q74" s="8">
        <v>0</v>
      </c>
    </row>
    <row r="75" spans="1:17" s="1" customFormat="1" x14ac:dyDescent="0.35">
      <c r="A75" s="11" t="s">
        <v>87</v>
      </c>
      <c r="B75" s="11"/>
      <c r="C75" s="12">
        <v>674912</v>
      </c>
      <c r="D75" s="12">
        <v>548026</v>
      </c>
      <c r="E75" s="12">
        <v>541759</v>
      </c>
      <c r="F75" s="12">
        <v>6267</v>
      </c>
      <c r="G75" s="12">
        <v>6256</v>
      </c>
      <c r="H75" s="12">
        <v>4943</v>
      </c>
      <c r="I75" s="12">
        <v>251</v>
      </c>
      <c r="J75" s="12">
        <v>1062</v>
      </c>
      <c r="K75" s="12">
        <v>12</v>
      </c>
      <c r="L75" s="12">
        <v>8781</v>
      </c>
      <c r="M75" s="12">
        <v>1345</v>
      </c>
      <c r="N75" s="12">
        <v>6374</v>
      </c>
      <c r="O75" s="12">
        <v>1062</v>
      </c>
      <c r="P75" s="12">
        <v>1</v>
      </c>
      <c r="Q75" s="12">
        <v>0</v>
      </c>
    </row>
  </sheetData>
  <pageMargins left="0.11811023622047245" right="0.11811023622047245" top="0.15748031496062992" bottom="0.15748031496062992" header="0" footer="0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rejestr_wyborcow_2022_kw_3_2022</vt:lpstr>
      <vt:lpstr>rejestr_wyborcow_2022_kw_3_2022!Obszar_wydruku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Bugajny</dc:creator>
  <cp:lastModifiedBy>Anita Bugajny</cp:lastModifiedBy>
  <cp:lastPrinted>2022-10-12T11:33:33Z</cp:lastPrinted>
  <dcterms:created xsi:type="dcterms:W3CDTF">2022-10-12T11:27:41Z</dcterms:created>
  <dcterms:modified xsi:type="dcterms:W3CDTF">2022-10-12T11:33:54Z</dcterms:modified>
</cp:coreProperties>
</file>