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50" windowWidth="25800" windowHeight="11835"/>
  </bookViews>
  <sheets>
    <sheet name="wyniki Senat 49" sheetId="1" r:id="rId1"/>
  </sheets>
  <calcPr calcId="125725"/>
</workbook>
</file>

<file path=xl/calcChain.xml><?xml version="1.0" encoding="utf-8"?>
<calcChain xmlns="http://schemas.openxmlformats.org/spreadsheetml/2006/main">
  <c r="F199" i="1"/>
  <c r="G199"/>
  <c r="H199"/>
  <c r="I199"/>
  <c r="J199"/>
  <c r="K199"/>
  <c r="L199"/>
  <c r="M199"/>
  <c r="N199"/>
  <c r="O199"/>
  <c r="P199"/>
  <c r="Q199"/>
  <c r="R199"/>
  <c r="S199"/>
  <c r="T199"/>
  <c r="U199"/>
  <c r="V199"/>
  <c r="W199"/>
  <c r="X199"/>
  <c r="Y199"/>
  <c r="Z199"/>
  <c r="AA199"/>
  <c r="AB199"/>
  <c r="AC199"/>
  <c r="E199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</calcChain>
</file>

<file path=xl/sharedStrings.xml><?xml version="1.0" encoding="utf-8"?>
<sst xmlns="http://schemas.openxmlformats.org/spreadsheetml/2006/main" count="424" uniqueCount="254">
  <si>
    <t>Gmina</t>
  </si>
  <si>
    <t>TERYT gminy</t>
  </si>
  <si>
    <t>Nazwa komisji</t>
  </si>
  <si>
    <t>Numer obwodu</t>
  </si>
  <si>
    <t>gm. Białobrzegi</t>
  </si>
  <si>
    <t>Publiczna Szkoła Podstawowa Nr 1 im.Komisji Edukacji Narodowej w Białobrzegach</t>
  </si>
  <si>
    <t>Publiczne Przedszkole Nr 2 im. Kubusia Puchatka w Białobrzegach</t>
  </si>
  <si>
    <t>Publiczna Szkoła Podstawowa Nr 1 im. Komisji Edukacji Narodowej w Białobrzegach</t>
  </si>
  <si>
    <t xml:space="preserve"> Biblioteka Publiczna Miasta i Gminy w Białobrzegach</t>
  </si>
  <si>
    <t>Publiczna Szkoła Podstawowa w Suchej</t>
  </si>
  <si>
    <t xml:space="preserve">Oddział Zewnętrzny w Stawiszynie </t>
  </si>
  <si>
    <t>gm. Promna</t>
  </si>
  <si>
    <t>Urząd Gminy w Promnie</t>
  </si>
  <si>
    <t>Remiza OSP w Olszamach</t>
  </si>
  <si>
    <t xml:space="preserve">Świetlica wiejska </t>
  </si>
  <si>
    <t>Szkoła Podstawowa w Przybyszewie</t>
  </si>
  <si>
    <t>gm. Radzanów</t>
  </si>
  <si>
    <t>Świetlica Wiejska w Radzanowie</t>
  </si>
  <si>
    <t>Świetlica Wiejska w Bukównie</t>
  </si>
  <si>
    <t>gm. Stara Błotnica</t>
  </si>
  <si>
    <t>Zespół Szkół Gminnych w Starej Błotnicy</t>
  </si>
  <si>
    <t>Zespół Szkół Gminnych w Starym Goździe</t>
  </si>
  <si>
    <t>Publiczna Szkoła Podstawowa w Kaszowie</t>
  </si>
  <si>
    <t>gm. Stromiec</t>
  </si>
  <si>
    <t>Publiczna Szkoła Podstawowa w Bobrku</t>
  </si>
  <si>
    <t>Publiczna Szkoła Podstawowa w Bożem</t>
  </si>
  <si>
    <t>Publiczna Szkoła Podstawowa w Dobieszynie</t>
  </si>
  <si>
    <t>Publiczna Szkoła Podstawowa w Podlesiu Dużym</t>
  </si>
  <si>
    <t>Urząd Gminy w Stromcu</t>
  </si>
  <si>
    <t>Publiczna Szkoła Podstawowa w Stromcu</t>
  </si>
  <si>
    <t>gm. Wyśmierzyce</t>
  </si>
  <si>
    <t>URZĄD MIEJSKI W WYŚMIERZYCACH</t>
  </si>
  <si>
    <t>REMIZA OSP W WITASZYNIE</t>
  </si>
  <si>
    <t>SZKOŁA PODSTAWOWA W KOSTRZYNIE</t>
  </si>
  <si>
    <t>gm. Belsk Duży</t>
  </si>
  <si>
    <t>Budynek Urzędu Gminy w Belsku Dużym</t>
  </si>
  <si>
    <t>Publiczna Szkoła Podstawowa w Lewiczynie</t>
  </si>
  <si>
    <t>Publiczna Szkoła Podstawowa w Łęczeszycach</t>
  </si>
  <si>
    <t>Remiza OSP w Wilczogórze</t>
  </si>
  <si>
    <t>Budynek Szkoły Podstawowej w Rożcach</t>
  </si>
  <si>
    <t>Publiczna Szkoła Podstawowa w Zaborowie</t>
  </si>
  <si>
    <t>Budynek Świetlicy Wiejskiej w Bodzewie</t>
  </si>
  <si>
    <t>gm. Błędów</t>
  </si>
  <si>
    <t>Publiczna Szkoła Podstawowa w Błędowie</t>
  </si>
  <si>
    <t>Publiczna Szkoła Podstawowa w Gołoszach</t>
  </si>
  <si>
    <t>Publiczna Szkoła Podstawowa w Wilkowie</t>
  </si>
  <si>
    <t>Publiczna Szkoła Podstawowa w Lipiu</t>
  </si>
  <si>
    <t xml:space="preserve">Publiczne Gimnazium w Błędowie </t>
  </si>
  <si>
    <t>gm. Chynów</t>
  </si>
  <si>
    <t>Publiczne Gimnazjum w Chynowie</t>
  </si>
  <si>
    <t>Publiczna Szkoła Podstawowa w Machcinie</t>
  </si>
  <si>
    <t>Publiczna Szkoła Podstawowa w Zalesiu</t>
  </si>
  <si>
    <t>Publiczna Szkoła Podstawowa w Watraszewie</t>
  </si>
  <si>
    <t>Publiczna Szkoła Podstawowa w Budziszynku</t>
  </si>
  <si>
    <t>Zespół Szkół w Drwalewie</t>
  </si>
  <si>
    <t>Publiczna Szkoła Podstawowa w Pieczyskach</t>
  </si>
  <si>
    <t>Publiczna Szkoła Podstawowa w Sułkowicach</t>
  </si>
  <si>
    <t>gm. Goszczyn</t>
  </si>
  <si>
    <t>Hala Sportowa w Goszczynie</t>
  </si>
  <si>
    <t>Ochotnicza Straż Pożarna w Długowoli</t>
  </si>
  <si>
    <t>Publiczna Szkoła Podstawowa w Bądkowie</t>
  </si>
  <si>
    <t>gm. Grójec</t>
  </si>
  <si>
    <t>Publiczna Szkoła Podstawowa Nr 1 w Grójcu</t>
  </si>
  <si>
    <t>Starostwo Powiatowe w Grójcu</t>
  </si>
  <si>
    <t>Powiatowy Cech Rzemieślników i Przedsiębiorców w Grójcu</t>
  </si>
  <si>
    <t>Publiczne Gimnazjum w Grójcu</t>
  </si>
  <si>
    <t>Publiczna Szkoła Podstawowa Nr 2 w Grójcu</t>
  </si>
  <si>
    <t>Ratusz Miejski w Grójcu</t>
  </si>
  <si>
    <t>Publiczna Szkoła Podstawowa Nr 3 w Grójcu</t>
  </si>
  <si>
    <t>Siedziba byłej Publicznej Szkoły Podstawowej w Słomczynie</t>
  </si>
  <si>
    <t>Regionalna Dyrekcja Lasów Państwowych w Radomiu Nadleśnictwo Grójec</t>
  </si>
  <si>
    <t>Publiczna Szkoła Podstawowa w Lesznowoli</t>
  </si>
  <si>
    <t>Publiczna Szkoła Podstawowa w Częstoniewie</t>
  </si>
  <si>
    <t>Publiczna Szkoła Podstawowa w Bikówku</t>
  </si>
  <si>
    <t>Ochotnicza Staż Pożarna w  Pabierowicach</t>
  </si>
  <si>
    <t>SGGW w Warszawie RZD Wilanów Obory w Kociszewie</t>
  </si>
  <si>
    <t>Areszt Śledczy w Grójcu</t>
  </si>
  <si>
    <t>Powiatowe Centrum Medyczne w Grójcu</t>
  </si>
  <si>
    <t>Dom Pomocy Społecznej "Pod Topolami" w Lesznowoli</t>
  </si>
  <si>
    <t>gm. Jasieniec</t>
  </si>
  <si>
    <t>Gminna Biblioteka Publiczna w Jasieńcu</t>
  </si>
  <si>
    <t>Publiczna Szkoła Podstawowa w Zbroszy Dużej</t>
  </si>
  <si>
    <t>Świetlica wiejska w Nowym Miedzechowie</t>
  </si>
  <si>
    <t>Ochotnicza Straż Pożarna w Boglewicach</t>
  </si>
  <si>
    <t>gm. Mogielnica</t>
  </si>
  <si>
    <t>Zespół Szkół Ogólnokształcących w Mogielnicy</t>
  </si>
  <si>
    <t xml:space="preserve">Budynek Biura Rady Miejskiej  </t>
  </si>
  <si>
    <t xml:space="preserve">Publiczna Szkoła Podstawowa w Mogielnicy </t>
  </si>
  <si>
    <t>Publiczna Szkoła Podstawowa w Borowem</t>
  </si>
  <si>
    <t>Publiczna Szkoła Podstawowa w Michałowicach</t>
  </si>
  <si>
    <t>Publiczna Szkoła Podstawowa w Brzostowcu</t>
  </si>
  <si>
    <t>Budynek OSP w Miechowicach</t>
  </si>
  <si>
    <t>Niepubliczna Szkoła Podstawowa w Kozietułach</t>
  </si>
  <si>
    <t>Dom Pomocy Społecznej w Tomczycach</t>
  </si>
  <si>
    <t>gm. Nowe Miasto nad Pilicą</t>
  </si>
  <si>
    <t>Publiczne Gimnazjum w Nowym Mieście nad Pilicą</t>
  </si>
  <si>
    <t>Przychodnia Rejonowa w Nowym Mieście nad Pilicą</t>
  </si>
  <si>
    <t>Publiczna Szkoła Podstawowa w Żdżarach</t>
  </si>
  <si>
    <t>Remiza OSP w Łęgonicach</t>
  </si>
  <si>
    <t>Publiczna Szkoła Podstawowa w Nowym Mieście nad Pilicą</t>
  </si>
  <si>
    <t>Dom Pomocy Społecznej im. Natalii Nitosławskiej</t>
  </si>
  <si>
    <t>Samodzielny Publiczny Zakład Opieki Zdrowotnej</t>
  </si>
  <si>
    <t>gm. Pniewy</t>
  </si>
  <si>
    <t>Publiczna Szkoła Podstawowa w Karolewie</t>
  </si>
  <si>
    <t>Publiczna Szkoła Podstawowa w Ciechlinie</t>
  </si>
  <si>
    <t>Publiczna Szkoła Podstawowa w Jeziorze</t>
  </si>
  <si>
    <t>Publiczne Gimnazjum w Kruszewie</t>
  </si>
  <si>
    <t>gm. Warka</t>
  </si>
  <si>
    <t>Publiczne Gimnazjum Nr1 w Warce</t>
  </si>
  <si>
    <t>Publiczna Szkoła Podstawowa Nr 2 w Warce</t>
  </si>
  <si>
    <t>Publiczna Szkoła Podstawowa Nr 1 w Warce</t>
  </si>
  <si>
    <t>Zespół Szkół Ponadgimnazjalnych w Warce</t>
  </si>
  <si>
    <t>Przedszkole Samorządowe Nr 1 w Warce</t>
  </si>
  <si>
    <t>Muzeum im. Kazimierza Pułaskiego w Warce (w budynku Centrum Edukacyjno-Muzealnym)</t>
  </si>
  <si>
    <t>Publiczna Szkoła Podstawowa w Michałowie</t>
  </si>
  <si>
    <t>Publiczna Szkoła Podstawowa we Wrociszewie</t>
  </si>
  <si>
    <t>Zespół Szkolno-Przedszkolny w Nowej Wsi</t>
  </si>
  <si>
    <t>Świetlica wiejska w Laskach</t>
  </si>
  <si>
    <t>Świetlica wiejska w Gośniewicach</t>
  </si>
  <si>
    <t>Publiczne Gimnazjum w Dębnowoli</t>
  </si>
  <si>
    <t xml:space="preserve">Publiczna Szkoła Podstawowa w Ostrołęce </t>
  </si>
  <si>
    <t>Publiczna Szkoła Podstawowa w Konarach</t>
  </si>
  <si>
    <t>gm. Garbatka-Letnisko</t>
  </si>
  <si>
    <t>Przedszkole Samorządowe "Pod Sosnową Szyszką"</t>
  </si>
  <si>
    <t xml:space="preserve">Publiczne Gimnazjum </t>
  </si>
  <si>
    <t>Lokal po Gminnym Centrum Kultury, Sportu i Promocji</t>
  </si>
  <si>
    <t>Publiczna Szkoła Podstawowa w Bogucinie</t>
  </si>
  <si>
    <t>Budynek po  Publicznej Szkole Podstawowej w Bąkowcu</t>
  </si>
  <si>
    <t>Zakład Karny w Żytkowicach</t>
  </si>
  <si>
    <t>gm. Głowaczów</t>
  </si>
  <si>
    <t xml:space="preserve">Zespół Szkół Ogólnokształcących w Brzózie </t>
  </si>
  <si>
    <t>Ochotnicza Straż Pożarna w Mariampolu</t>
  </si>
  <si>
    <t xml:space="preserve">Publiczne Gimnazjum w Głowaczowie </t>
  </si>
  <si>
    <t xml:space="preserve">Ochotnicza Straż Pożarna  w Miejskiej Dąbrowie </t>
  </si>
  <si>
    <t xml:space="preserve">Zespół Szkół w Ursynowie </t>
  </si>
  <si>
    <t xml:space="preserve">Ochotnicza Straż Pożarna w Bobrownikach </t>
  </si>
  <si>
    <t>gm. Gniewoszów</t>
  </si>
  <si>
    <t>Zespół Szkolno-Przedszkolny w Gniewoszowie</t>
  </si>
  <si>
    <t>Publiczna Szkoła Podstawowa w Wysokim Kole</t>
  </si>
  <si>
    <t>Budynek po byłej Szkole Podstawowej w Oleksowie</t>
  </si>
  <si>
    <t>Remiza Ochotniczej Straży Pożarnej w Sarnowie</t>
  </si>
  <si>
    <t>gm. Grabów nad Pilicą</t>
  </si>
  <si>
    <t>Zespół Szkół w Grabowie nad Pilicą</t>
  </si>
  <si>
    <t xml:space="preserve">Świetlica Zespółu Szkół w Grabowie nad Pilicą </t>
  </si>
  <si>
    <t>Budynek Ochotniczej Straży Pożarnej w Łękawicy</t>
  </si>
  <si>
    <t>Publiczna Szkoła Podstawowa w Augustowie</t>
  </si>
  <si>
    <t>gm. Kozienice</t>
  </si>
  <si>
    <t>Publiczna Szkoła Podstawowa w Ryczywole</t>
  </si>
  <si>
    <t>Publiczne Gimnazjum w Świerżach Górnych</t>
  </si>
  <si>
    <t>Publiczna Szkoła Podstawowa w Stanisławicach</t>
  </si>
  <si>
    <t>Publiczna Szkoła Podstawowa w Brzeźnicy</t>
  </si>
  <si>
    <t>Zarząd Dróg Powiatowych w Kozienicach, siedziba w Aleksandrówce</t>
  </si>
  <si>
    <t>Publiczne Przedszkole Nr 3 w Kozienicach</t>
  </si>
  <si>
    <t>Publiczna Szkoła Podstawowa w Janikowie</t>
  </si>
  <si>
    <t>Publiczna Szkoła Podstwowa w Nowej Wsi</t>
  </si>
  <si>
    <t>Świetlica OSP Przewóz</t>
  </si>
  <si>
    <t>Publiczna Szkoła Podstawowa w Wólce Tyrzyńskiej</t>
  </si>
  <si>
    <t>Publiczne Przedszkole Nr 2 w Kozienicach</t>
  </si>
  <si>
    <t>Publiczne Przedszkole Nr 1 w Kozienicach</t>
  </si>
  <si>
    <t>Publiczna Szkoła Podstawowa Nr 3 w Kozienicach</t>
  </si>
  <si>
    <t>Zespół Szkół Nr 1 w Kozienicach</t>
  </si>
  <si>
    <t>Gimnazjum Nr 2 w Kozienicach</t>
  </si>
  <si>
    <t>Publiczna Szkoła Podstawowa Nr 1 w Kozienicach</t>
  </si>
  <si>
    <t>Gimnazjum Nr 1 w Kozienicach</t>
  </si>
  <si>
    <t>Kozienicki Dom Kultury im. Bogusława Klimczuka w Kozienicach</t>
  </si>
  <si>
    <t>Dom Pomocy Społecznej dla Dorosłych w Kozienicach</t>
  </si>
  <si>
    <t>Świetlica OSP ul. Lubelska 89 w Kozienicach</t>
  </si>
  <si>
    <t>Liceum Ogólnokształcące w Kozienicach</t>
  </si>
  <si>
    <t>SPZZOZ w Kozienicach, budynek główny</t>
  </si>
  <si>
    <t>SPZZOZ w Kozienicach, pawilon "Z"</t>
  </si>
  <si>
    <t>gm. Magnuszew</t>
  </si>
  <si>
    <t>Publiczna Szkoła Podstawowa w Magnuszewie</t>
  </si>
  <si>
    <t>Publiczne Gimnazjum w Magnuszewie</t>
  </si>
  <si>
    <t>Publiczna Szkoła Podstawowa w Przydworzycach</t>
  </si>
  <si>
    <t>Świetlica w Trzebieniu</t>
  </si>
  <si>
    <t>Ochotnicza Straż Pożarna w Wilczkowicach Dolnych</t>
  </si>
  <si>
    <t>Publiczna Szkoła Podstawowa w Chmielewie</t>
  </si>
  <si>
    <t>Publiczne Gimnazjum w Mniszewie</t>
  </si>
  <si>
    <t>Publiczna Szkoła Podstawowa w Rozniszewie</t>
  </si>
  <si>
    <t>Budynek Byłej Szkoły Podstawowej w Osiemborowie</t>
  </si>
  <si>
    <t>gm. Sieciechów</t>
  </si>
  <si>
    <t>Zespół Szkolno - Przedszkolny w Słowikach Starych</t>
  </si>
  <si>
    <t>Zespół Placówek Oświatowych w Sieciechowie</t>
  </si>
  <si>
    <t>Świetlica Wiejska w Zajezierzu</t>
  </si>
  <si>
    <t>gm. Borkowice</t>
  </si>
  <si>
    <t>Zespół Szkół Ogólnokształcących Borkowice</t>
  </si>
  <si>
    <t>Przedszkole Samorządowe Ninków</t>
  </si>
  <si>
    <t>Zespół Szkół Ogólnokształcących Rzuców</t>
  </si>
  <si>
    <t>Młodzieżowy Ośrodek Wychowawczy Rusinów</t>
  </si>
  <si>
    <t>Gminny Ośrodek Kultury Borkowice</t>
  </si>
  <si>
    <t>gm. Gielniów</t>
  </si>
  <si>
    <t>Urząd Gminy Gielniów</t>
  </si>
  <si>
    <t>Publiczna Szkoła Podstawowa w Bielinach</t>
  </si>
  <si>
    <t xml:space="preserve">Świetlica wiejska w Goździkowie </t>
  </si>
  <si>
    <t xml:space="preserve">Świetlica wiejska w Rozwadach </t>
  </si>
  <si>
    <t>gm. Klwów</t>
  </si>
  <si>
    <t>Zespół Szkół Samorządowych w Klwowie</t>
  </si>
  <si>
    <t>Remiza OSP w Sulgostowie</t>
  </si>
  <si>
    <t>Wiejskie Centrum Kultury w Przystałowicach Dużych</t>
  </si>
  <si>
    <t>Publiczna Szkoła Podstawowa w Kłudnie</t>
  </si>
  <si>
    <t>gm. Odrzywół</t>
  </si>
  <si>
    <t>Publiczna Szkoła Podstawowa w Odrzywole</t>
  </si>
  <si>
    <t>Młodzieżowy Ośrodek Wychowawczyw w Kolonii Ossie</t>
  </si>
  <si>
    <t>Publiczna Szkoła Podstawowa w Myślakowicach</t>
  </si>
  <si>
    <t xml:space="preserve">Publiczna Szkoła Podstawowa w Odrzywole - Hala Sportowa w Odrzywole </t>
  </si>
  <si>
    <t>gm. Potworów</t>
  </si>
  <si>
    <t>Urząd Gminy w Potworowie</t>
  </si>
  <si>
    <t>Dom Strażaka w Potworowie</t>
  </si>
  <si>
    <t>Świetlica Wiejska w Rdzuchowie</t>
  </si>
  <si>
    <t>Publiczna Szkoła Podstawowa w Wirze</t>
  </si>
  <si>
    <t>gm. Przysucha</t>
  </si>
  <si>
    <t>Dom Kultury w Przysusze</t>
  </si>
  <si>
    <t>Szkoła Podstawowa Nr 2 w Przysusze Osiedle Południe</t>
  </si>
  <si>
    <t>Szkoła Podstawowa Nr 1 w Przysusze</t>
  </si>
  <si>
    <t>Budynek byłej Szkoły Podstawowej w Ruskim Brodzie</t>
  </si>
  <si>
    <t>Szkoła Podstawowa w Skrzyńsku</t>
  </si>
  <si>
    <t>Świetlica w Smogorzowie</t>
  </si>
  <si>
    <t>Świetlica w Janikowie</t>
  </si>
  <si>
    <t>Świetlica w Dębinach</t>
  </si>
  <si>
    <t>gm. Rusinów</t>
  </si>
  <si>
    <t>Świetlica Wiejska w Rusinowie</t>
  </si>
  <si>
    <t>Niepubliczna Szkoła Podstawowa w Nieznamierowicach</t>
  </si>
  <si>
    <t>Zespół Szkół Ogólnokształcących w Rusinowie</t>
  </si>
  <si>
    <t>Świetlicy Wiejskiej w Bąkowie</t>
  </si>
  <si>
    <t>gm. Wieniawa</t>
  </si>
  <si>
    <t>Remiza OSP w Wieniawie</t>
  </si>
  <si>
    <t>Budynek po byłej Publicznej Szkole Podstawowej w Skrzynnie</t>
  </si>
  <si>
    <t>Budynek po byłej Publicznej Szkole Podstawowej w Brudnowie</t>
  </si>
  <si>
    <t>Świetlica wiejska w Koryciskach</t>
  </si>
  <si>
    <t>Senat - Liczba wyborców uprawnionych do głosowania</t>
  </si>
  <si>
    <t>Senat - Komisja otrzymała kart do głosowania</t>
  </si>
  <si>
    <t>Senat - Nie wykorzystano kart do głosowania</t>
  </si>
  <si>
    <t>Senat - Liczba wyborców, którym wydano karty do głosowania</t>
  </si>
  <si>
    <t>Senat - Liczba wyborców głosujących przez pełnomocnika</t>
  </si>
  <si>
    <t>Senat - Liczba wyborców głosujących na podstawie zaświadczenia</t>
  </si>
  <si>
    <t>Senat - Liczba wyborców, którym wysłano pakiety wyborcze</t>
  </si>
  <si>
    <t>Senat - Liczba otrzymanych kopert zwrotnych</t>
  </si>
  <si>
    <t>Senat - w których nie było oświadczenia</t>
  </si>
  <si>
    <t>Senat - w których oświadczenie nie było podpisane</t>
  </si>
  <si>
    <t>Senat - w których nie było koperty na karty do głosowania</t>
  </si>
  <si>
    <t>Senat - w których znajdowała się niezaklejona koperta</t>
  </si>
  <si>
    <t>Senat - Liczba kopert na kartę do głosowania wrzuconych do urny</t>
  </si>
  <si>
    <t>Senat - Liczba kart wyjętych z urny</t>
  </si>
  <si>
    <t>Senat - w tym liczba kart wyjętych z kopert</t>
  </si>
  <si>
    <t>Senat - Liczba kart nieważnych</t>
  </si>
  <si>
    <t>Senat - Liczba kart ważnych</t>
  </si>
  <si>
    <t>Senat - Liczba głosów nieważnych</t>
  </si>
  <si>
    <t>Senat - w tym z powodu postawienia znaku X obok nazwiska dwóch lub większej liczby kandydatów</t>
  </si>
  <si>
    <t>Senat - w tym z powodu niepostawienia znaku X obok nazwiska żadnego kandydata</t>
  </si>
  <si>
    <t>Senat - w tym z powodu postawienia znaku X wyłącznie obok skreślonego nazwiska kandydata</t>
  </si>
  <si>
    <t>Senat - Liczba głosów ważnych oddanych łącznie na wszystkich kandydatów</t>
  </si>
  <si>
    <t>Stanisław KARCZEWSKI</t>
  </si>
  <si>
    <t>Leszek Janusz  PRZYBYTNIAK</t>
  </si>
  <si>
    <t>Razem</t>
  </si>
</sst>
</file>

<file path=xl/styles.xml><?xml version="1.0" encoding="utf-8"?>
<styleSheet xmlns="http://schemas.openxmlformats.org/spreadsheetml/2006/main">
  <fonts count="21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12"/>
      <color theme="1"/>
      <name val="Czcionka tekstu podstawowego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0" fillId="0" borderId="10" xfId="0" applyBorder="1"/>
    <xf numFmtId="0" fontId="0" fillId="33" borderId="10" xfId="0" applyFill="1" applyBorder="1"/>
    <xf numFmtId="0" fontId="0" fillId="34" borderId="10" xfId="0" applyFill="1" applyBorder="1"/>
    <xf numFmtId="0" fontId="0" fillId="35" borderId="11" xfId="0" applyFill="1" applyBorder="1"/>
    <xf numFmtId="0" fontId="0" fillId="35" borderId="12" xfId="0" applyFill="1" applyBorder="1"/>
    <xf numFmtId="0" fontId="0" fillId="35" borderId="13" xfId="0" applyFill="1" applyBorder="1"/>
    <xf numFmtId="0" fontId="0" fillId="35" borderId="10" xfId="0" applyFill="1" applyBorder="1"/>
    <xf numFmtId="0" fontId="18" fillId="0" borderId="0" xfId="0" applyFont="1"/>
    <xf numFmtId="0" fontId="19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/>
    <xf numFmtId="0" fontId="19" fillId="33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0" fillId="0" borderId="14" xfId="0" applyBorder="1"/>
    <xf numFmtId="0" fontId="18" fillId="0" borderId="14" xfId="0" applyFont="1" applyBorder="1"/>
    <xf numFmtId="0" fontId="20" fillId="35" borderId="12" xfId="0" applyFont="1" applyFill="1" applyBorder="1" applyAlignment="1">
      <alignment horizontal="right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99"/>
  <sheetViews>
    <sheetView tabSelected="1" topLeftCell="R1" workbookViewId="0">
      <pane ySplit="1" topLeftCell="A182" activePane="bottomLeft" state="frozen"/>
      <selection pane="bottomLeft" activeCell="AC199" sqref="AC199"/>
    </sheetView>
  </sheetViews>
  <sheetFormatPr defaultRowHeight="14.25"/>
  <cols>
    <col min="1" max="1" width="23.625" bestFit="1" customWidth="1"/>
    <col min="2" max="2" width="12.25" bestFit="1" customWidth="1"/>
    <col min="3" max="3" width="60.25" style="8" customWidth="1"/>
    <col min="4" max="4" width="7.75" customWidth="1"/>
    <col min="5" max="22" width="18.625" customWidth="1"/>
    <col min="23" max="26" width="24" customWidth="1"/>
    <col min="27" max="28" width="14.5" customWidth="1"/>
    <col min="29" max="29" width="11.375" customWidth="1"/>
    <col min="30" max="34" width="14.5" customWidth="1"/>
  </cols>
  <sheetData>
    <row r="1" spans="1:29" s="9" customFormat="1" ht="60" customHeight="1">
      <c r="A1" s="10" t="s">
        <v>0</v>
      </c>
      <c r="B1" s="10" t="s">
        <v>1</v>
      </c>
      <c r="C1" s="10" t="s">
        <v>2</v>
      </c>
      <c r="D1" s="10" t="s">
        <v>3</v>
      </c>
      <c r="E1" s="10" t="s">
        <v>229</v>
      </c>
      <c r="F1" s="10" t="s">
        <v>230</v>
      </c>
      <c r="G1" s="10" t="s">
        <v>231</v>
      </c>
      <c r="H1" s="10" t="s">
        <v>232</v>
      </c>
      <c r="I1" s="10" t="s">
        <v>233</v>
      </c>
      <c r="J1" s="10" t="s">
        <v>234</v>
      </c>
      <c r="K1" s="10" t="s">
        <v>235</v>
      </c>
      <c r="L1" s="10" t="s">
        <v>236</v>
      </c>
      <c r="M1" s="10" t="s">
        <v>237</v>
      </c>
      <c r="N1" s="10" t="s">
        <v>238</v>
      </c>
      <c r="O1" s="10" t="s">
        <v>239</v>
      </c>
      <c r="P1" s="10" t="s">
        <v>240</v>
      </c>
      <c r="Q1" s="10" t="s">
        <v>241</v>
      </c>
      <c r="R1" s="10" t="s">
        <v>242</v>
      </c>
      <c r="S1" s="10" t="s">
        <v>243</v>
      </c>
      <c r="T1" s="10" t="s">
        <v>244</v>
      </c>
      <c r="U1" s="10" t="s">
        <v>245</v>
      </c>
      <c r="V1" s="10" t="s">
        <v>246</v>
      </c>
      <c r="W1" s="10" t="s">
        <v>247</v>
      </c>
      <c r="X1" s="10" t="s">
        <v>248</v>
      </c>
      <c r="Y1" s="10" t="s">
        <v>249</v>
      </c>
      <c r="Z1" s="10" t="s">
        <v>250</v>
      </c>
      <c r="AA1" s="12" t="s">
        <v>251</v>
      </c>
      <c r="AB1" s="13" t="s">
        <v>252</v>
      </c>
      <c r="AC1" s="10" t="s">
        <v>253</v>
      </c>
    </row>
    <row r="2" spans="1:29">
      <c r="A2" s="1" t="s">
        <v>4</v>
      </c>
      <c r="B2" s="1" t="str">
        <f t="shared" ref="B2:B7" si="0">"140101"</f>
        <v>140101</v>
      </c>
      <c r="C2" s="11" t="s">
        <v>5</v>
      </c>
      <c r="D2" s="1">
        <v>1</v>
      </c>
      <c r="E2" s="1">
        <v>1722</v>
      </c>
      <c r="F2" s="1">
        <v>1319</v>
      </c>
      <c r="G2" s="1">
        <v>364</v>
      </c>
      <c r="H2" s="1">
        <v>955</v>
      </c>
      <c r="I2" s="1">
        <v>0</v>
      </c>
      <c r="J2" s="1">
        <v>2</v>
      </c>
      <c r="K2" s="1">
        <v>1</v>
      </c>
      <c r="L2" s="1">
        <v>1</v>
      </c>
      <c r="M2" s="1">
        <v>0</v>
      </c>
      <c r="N2" s="1">
        <v>0</v>
      </c>
      <c r="O2" s="1">
        <v>0</v>
      </c>
      <c r="P2" s="1">
        <v>0</v>
      </c>
      <c r="Q2" s="1">
        <v>1</v>
      </c>
      <c r="R2" s="1">
        <v>956</v>
      </c>
      <c r="S2" s="1">
        <v>1</v>
      </c>
      <c r="T2" s="1">
        <v>0</v>
      </c>
      <c r="U2" s="1">
        <v>956</v>
      </c>
      <c r="V2" s="1">
        <v>59</v>
      </c>
      <c r="W2" s="1">
        <v>26</v>
      </c>
      <c r="X2" s="1">
        <v>33</v>
      </c>
      <c r="Y2" s="1">
        <v>0</v>
      </c>
      <c r="Z2" s="1">
        <v>897</v>
      </c>
      <c r="AA2" s="2">
        <v>502</v>
      </c>
      <c r="AB2" s="3">
        <v>395</v>
      </c>
      <c r="AC2" s="1">
        <v>897</v>
      </c>
    </row>
    <row r="3" spans="1:29">
      <c r="A3" s="1" t="s">
        <v>4</v>
      </c>
      <c r="B3" s="1" t="str">
        <f t="shared" si="0"/>
        <v>140101</v>
      </c>
      <c r="C3" s="11" t="s">
        <v>6</v>
      </c>
      <c r="D3" s="1">
        <v>2</v>
      </c>
      <c r="E3" s="1">
        <v>1404</v>
      </c>
      <c r="F3" s="1">
        <v>1070</v>
      </c>
      <c r="G3" s="1">
        <v>284</v>
      </c>
      <c r="H3" s="1">
        <v>786</v>
      </c>
      <c r="I3" s="1">
        <v>0</v>
      </c>
      <c r="J3" s="1">
        <v>4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786</v>
      </c>
      <c r="S3" s="1">
        <v>0</v>
      </c>
      <c r="T3" s="1">
        <v>0</v>
      </c>
      <c r="U3" s="1">
        <v>786</v>
      </c>
      <c r="V3" s="1">
        <v>47</v>
      </c>
      <c r="W3" s="1">
        <v>8</v>
      </c>
      <c r="X3" s="1">
        <v>30</v>
      </c>
      <c r="Y3" s="1">
        <v>0</v>
      </c>
      <c r="Z3" s="1">
        <v>739</v>
      </c>
      <c r="AA3" s="2">
        <v>430</v>
      </c>
      <c r="AB3" s="3">
        <v>309</v>
      </c>
      <c r="AC3" s="1">
        <v>739</v>
      </c>
    </row>
    <row r="4" spans="1:29">
      <c r="A4" s="1" t="s">
        <v>4</v>
      </c>
      <c r="B4" s="1" t="str">
        <f t="shared" si="0"/>
        <v>140101</v>
      </c>
      <c r="C4" s="11" t="s">
        <v>7</v>
      </c>
      <c r="D4" s="1">
        <v>3</v>
      </c>
      <c r="E4" s="1">
        <v>1858</v>
      </c>
      <c r="F4" s="1">
        <v>1410</v>
      </c>
      <c r="G4" s="1">
        <v>567</v>
      </c>
      <c r="H4" s="1">
        <v>843</v>
      </c>
      <c r="I4" s="1">
        <v>0</v>
      </c>
      <c r="J4" s="1">
        <v>8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843</v>
      </c>
      <c r="S4" s="1">
        <v>0</v>
      </c>
      <c r="T4" s="1">
        <v>0</v>
      </c>
      <c r="U4" s="1">
        <v>843</v>
      </c>
      <c r="V4" s="1">
        <v>56</v>
      </c>
      <c r="W4" s="1">
        <v>18</v>
      </c>
      <c r="X4" s="1">
        <v>38</v>
      </c>
      <c r="Y4" s="1">
        <v>0</v>
      </c>
      <c r="Z4" s="1">
        <v>787</v>
      </c>
      <c r="AA4" s="2">
        <v>510</v>
      </c>
      <c r="AB4" s="3">
        <v>277</v>
      </c>
      <c r="AC4" s="1">
        <v>787</v>
      </c>
    </row>
    <row r="5" spans="1:29">
      <c r="A5" s="1" t="s">
        <v>4</v>
      </c>
      <c r="B5" s="1" t="str">
        <f t="shared" si="0"/>
        <v>140101</v>
      </c>
      <c r="C5" s="11" t="s">
        <v>8</v>
      </c>
      <c r="D5" s="1">
        <v>4</v>
      </c>
      <c r="E5" s="1">
        <v>1984</v>
      </c>
      <c r="F5" s="1">
        <v>1510</v>
      </c>
      <c r="G5" s="1">
        <v>420</v>
      </c>
      <c r="H5" s="1">
        <v>1090</v>
      </c>
      <c r="I5" s="1">
        <v>0</v>
      </c>
      <c r="J5" s="1">
        <v>12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1090</v>
      </c>
      <c r="S5" s="1">
        <v>0</v>
      </c>
      <c r="T5" s="1">
        <v>0</v>
      </c>
      <c r="U5" s="1">
        <v>1090</v>
      </c>
      <c r="V5" s="1">
        <v>69</v>
      </c>
      <c r="W5" s="1">
        <v>14</v>
      </c>
      <c r="X5" s="1">
        <v>55</v>
      </c>
      <c r="Y5" s="1">
        <v>0</v>
      </c>
      <c r="Z5" s="1">
        <v>1021</v>
      </c>
      <c r="AA5" s="2">
        <v>621</v>
      </c>
      <c r="AB5" s="3">
        <v>400</v>
      </c>
      <c r="AC5" s="1">
        <v>1021</v>
      </c>
    </row>
    <row r="6" spans="1:29">
      <c r="A6" s="1" t="s">
        <v>4</v>
      </c>
      <c r="B6" s="1" t="str">
        <f t="shared" si="0"/>
        <v>140101</v>
      </c>
      <c r="C6" s="11" t="s">
        <v>9</v>
      </c>
      <c r="D6" s="1">
        <v>5</v>
      </c>
      <c r="E6" s="1">
        <v>1270</v>
      </c>
      <c r="F6" s="1">
        <v>960</v>
      </c>
      <c r="G6" s="1">
        <v>379</v>
      </c>
      <c r="H6" s="1">
        <v>581</v>
      </c>
      <c r="I6" s="1">
        <v>0</v>
      </c>
      <c r="J6" s="1">
        <v>4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581</v>
      </c>
      <c r="S6" s="1">
        <v>0</v>
      </c>
      <c r="T6" s="1">
        <v>0</v>
      </c>
      <c r="U6" s="1">
        <v>581</v>
      </c>
      <c r="V6" s="1">
        <v>33</v>
      </c>
      <c r="W6" s="1">
        <v>4</v>
      </c>
      <c r="X6" s="1">
        <v>29</v>
      </c>
      <c r="Y6" s="1">
        <v>0</v>
      </c>
      <c r="Z6" s="1">
        <v>548</v>
      </c>
      <c r="AA6" s="2">
        <v>341</v>
      </c>
      <c r="AB6" s="3">
        <v>207</v>
      </c>
      <c r="AC6" s="1">
        <v>548</v>
      </c>
    </row>
    <row r="7" spans="1:29">
      <c r="A7" s="1" t="s">
        <v>4</v>
      </c>
      <c r="B7" s="1" t="str">
        <f t="shared" si="0"/>
        <v>140101</v>
      </c>
      <c r="C7" s="11" t="s">
        <v>10</v>
      </c>
      <c r="D7" s="1">
        <v>6</v>
      </c>
      <c r="E7" s="1">
        <v>176</v>
      </c>
      <c r="F7" s="1">
        <v>181</v>
      </c>
      <c r="G7" s="1">
        <v>115</v>
      </c>
      <c r="H7" s="1">
        <v>66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66</v>
      </c>
      <c r="S7" s="1">
        <v>0</v>
      </c>
      <c r="T7" s="1">
        <v>0</v>
      </c>
      <c r="U7" s="1">
        <v>66</v>
      </c>
      <c r="V7" s="1">
        <v>4</v>
      </c>
      <c r="W7" s="1">
        <v>0</v>
      </c>
      <c r="X7" s="1">
        <v>4</v>
      </c>
      <c r="Y7" s="1">
        <v>0</v>
      </c>
      <c r="Z7" s="1">
        <v>62</v>
      </c>
      <c r="AA7" s="2">
        <v>5</v>
      </c>
      <c r="AB7" s="3">
        <v>57</v>
      </c>
      <c r="AC7" s="1">
        <v>62</v>
      </c>
    </row>
    <row r="8" spans="1:29">
      <c r="A8" s="1" t="s">
        <v>11</v>
      </c>
      <c r="B8" s="1" t="str">
        <f>"140102"</f>
        <v>140102</v>
      </c>
      <c r="C8" s="11" t="s">
        <v>12</v>
      </c>
      <c r="D8" s="1">
        <v>1</v>
      </c>
      <c r="E8" s="1">
        <v>2068</v>
      </c>
      <c r="F8" s="1">
        <v>1560</v>
      </c>
      <c r="G8" s="1">
        <v>617</v>
      </c>
      <c r="H8" s="1">
        <v>943</v>
      </c>
      <c r="I8" s="1">
        <v>1</v>
      </c>
      <c r="J8" s="1">
        <v>15</v>
      </c>
      <c r="K8" s="1">
        <v>1</v>
      </c>
      <c r="L8" s="1">
        <v>1</v>
      </c>
      <c r="M8" s="1">
        <v>0</v>
      </c>
      <c r="N8" s="1">
        <v>0</v>
      </c>
      <c r="O8" s="1">
        <v>0</v>
      </c>
      <c r="P8" s="1">
        <v>0</v>
      </c>
      <c r="Q8" s="1">
        <v>1</v>
      </c>
      <c r="R8" s="1">
        <v>944</v>
      </c>
      <c r="S8" s="1">
        <v>1</v>
      </c>
      <c r="T8" s="1">
        <v>0</v>
      </c>
      <c r="U8" s="1">
        <v>944</v>
      </c>
      <c r="V8" s="1">
        <v>48</v>
      </c>
      <c r="W8" s="1">
        <v>12</v>
      </c>
      <c r="X8" s="1">
        <v>36</v>
      </c>
      <c r="Y8" s="1">
        <v>0</v>
      </c>
      <c r="Z8" s="1">
        <v>896</v>
      </c>
      <c r="AA8" s="2">
        <v>435</v>
      </c>
      <c r="AB8" s="3">
        <v>461</v>
      </c>
      <c r="AC8" s="1">
        <v>896</v>
      </c>
    </row>
    <row r="9" spans="1:29">
      <c r="A9" s="1" t="s">
        <v>11</v>
      </c>
      <c r="B9" s="1" t="str">
        <f>"140102"</f>
        <v>140102</v>
      </c>
      <c r="C9" s="11" t="s">
        <v>13</v>
      </c>
      <c r="D9" s="1">
        <v>2</v>
      </c>
      <c r="E9" s="1">
        <v>874</v>
      </c>
      <c r="F9" s="1">
        <v>559</v>
      </c>
      <c r="G9" s="1">
        <v>142</v>
      </c>
      <c r="H9" s="1">
        <v>417</v>
      </c>
      <c r="I9" s="1">
        <v>0</v>
      </c>
      <c r="J9" s="1">
        <v>2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417</v>
      </c>
      <c r="S9" s="1">
        <v>0</v>
      </c>
      <c r="T9" s="1">
        <v>0</v>
      </c>
      <c r="U9" s="1">
        <v>417</v>
      </c>
      <c r="V9" s="1">
        <v>22</v>
      </c>
      <c r="W9" s="1">
        <v>4</v>
      </c>
      <c r="X9" s="1">
        <v>18</v>
      </c>
      <c r="Y9" s="1">
        <v>0</v>
      </c>
      <c r="Z9" s="1">
        <v>395</v>
      </c>
      <c r="AA9" s="2">
        <v>204</v>
      </c>
      <c r="AB9" s="3">
        <v>191</v>
      </c>
      <c r="AC9" s="1">
        <v>395</v>
      </c>
    </row>
    <row r="10" spans="1:29">
      <c r="A10" s="1" t="s">
        <v>11</v>
      </c>
      <c r="B10" s="1" t="str">
        <f>"140102"</f>
        <v>140102</v>
      </c>
      <c r="C10" s="11" t="s">
        <v>14</v>
      </c>
      <c r="D10" s="1">
        <v>3</v>
      </c>
      <c r="E10" s="1">
        <v>730</v>
      </c>
      <c r="F10" s="1">
        <v>550</v>
      </c>
      <c r="G10" s="1">
        <v>222</v>
      </c>
      <c r="H10" s="1">
        <v>328</v>
      </c>
      <c r="I10" s="1">
        <v>0</v>
      </c>
      <c r="J10" s="1">
        <v>1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328</v>
      </c>
      <c r="S10" s="1">
        <v>0</v>
      </c>
      <c r="T10" s="1">
        <v>0</v>
      </c>
      <c r="U10" s="1">
        <v>328</v>
      </c>
      <c r="V10" s="1">
        <v>21</v>
      </c>
      <c r="W10" s="1">
        <v>5</v>
      </c>
      <c r="X10" s="1">
        <v>16</v>
      </c>
      <c r="Y10" s="1">
        <v>0</v>
      </c>
      <c r="Z10" s="1">
        <v>307</v>
      </c>
      <c r="AA10" s="2">
        <v>201</v>
      </c>
      <c r="AB10" s="3">
        <v>106</v>
      </c>
      <c r="AC10" s="1">
        <v>307</v>
      </c>
    </row>
    <row r="11" spans="1:29">
      <c r="A11" s="1" t="s">
        <v>11</v>
      </c>
      <c r="B11" s="1" t="str">
        <f>"140102"</f>
        <v>140102</v>
      </c>
      <c r="C11" s="11" t="s">
        <v>15</v>
      </c>
      <c r="D11" s="1">
        <v>4</v>
      </c>
      <c r="E11" s="1">
        <v>857</v>
      </c>
      <c r="F11" s="1">
        <v>653</v>
      </c>
      <c r="G11" s="1">
        <v>288</v>
      </c>
      <c r="H11" s="1">
        <v>365</v>
      </c>
      <c r="I11" s="1">
        <v>0</v>
      </c>
      <c r="J11" s="1">
        <v>3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365</v>
      </c>
      <c r="S11" s="1">
        <v>0</v>
      </c>
      <c r="T11" s="1">
        <v>0</v>
      </c>
      <c r="U11" s="1">
        <v>365</v>
      </c>
      <c r="V11" s="1">
        <v>22</v>
      </c>
      <c r="W11" s="1">
        <v>3</v>
      </c>
      <c r="X11" s="1">
        <v>6</v>
      </c>
      <c r="Y11" s="1">
        <v>0</v>
      </c>
      <c r="Z11" s="1">
        <v>343</v>
      </c>
      <c r="AA11" s="2">
        <v>234</v>
      </c>
      <c r="AB11" s="3">
        <v>109</v>
      </c>
      <c r="AC11" s="1">
        <v>343</v>
      </c>
    </row>
    <row r="12" spans="1:29">
      <c r="A12" s="1" t="s">
        <v>16</v>
      </c>
      <c r="B12" s="1" t="str">
        <f>"140103"</f>
        <v>140103</v>
      </c>
      <c r="C12" s="11" t="s">
        <v>17</v>
      </c>
      <c r="D12" s="1">
        <v>1</v>
      </c>
      <c r="E12" s="1">
        <v>1649</v>
      </c>
      <c r="F12" s="1">
        <v>1250</v>
      </c>
      <c r="G12" s="1">
        <v>483</v>
      </c>
      <c r="H12" s="1">
        <v>767</v>
      </c>
      <c r="I12" s="1">
        <v>0</v>
      </c>
      <c r="J12" s="1">
        <v>3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767</v>
      </c>
      <c r="S12" s="1">
        <v>0</v>
      </c>
      <c r="T12" s="1">
        <v>0</v>
      </c>
      <c r="U12" s="1">
        <v>767</v>
      </c>
      <c r="V12" s="1">
        <v>34</v>
      </c>
      <c r="W12" s="1">
        <v>6</v>
      </c>
      <c r="X12" s="1">
        <v>28</v>
      </c>
      <c r="Y12" s="1">
        <v>0</v>
      </c>
      <c r="Z12" s="1">
        <v>733</v>
      </c>
      <c r="AA12" s="2">
        <v>494</v>
      </c>
      <c r="AB12" s="3">
        <v>239</v>
      </c>
      <c r="AC12" s="1">
        <v>733</v>
      </c>
    </row>
    <row r="13" spans="1:29">
      <c r="A13" s="1" t="s">
        <v>16</v>
      </c>
      <c r="B13" s="1" t="str">
        <f>"140103"</f>
        <v>140103</v>
      </c>
      <c r="C13" s="11" t="s">
        <v>18</v>
      </c>
      <c r="D13" s="1">
        <v>2</v>
      </c>
      <c r="E13" s="1">
        <v>1361</v>
      </c>
      <c r="F13" s="1">
        <v>1040</v>
      </c>
      <c r="G13" s="1">
        <v>339</v>
      </c>
      <c r="H13" s="1">
        <v>701</v>
      </c>
      <c r="I13" s="1">
        <v>0</v>
      </c>
      <c r="J13" s="1">
        <v>1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701</v>
      </c>
      <c r="S13" s="1">
        <v>0</v>
      </c>
      <c r="T13" s="1">
        <v>0</v>
      </c>
      <c r="U13" s="1">
        <v>701</v>
      </c>
      <c r="V13" s="1">
        <v>29</v>
      </c>
      <c r="W13" s="1">
        <v>19</v>
      </c>
      <c r="X13" s="1">
        <v>10</v>
      </c>
      <c r="Y13" s="1">
        <v>0</v>
      </c>
      <c r="Z13" s="1">
        <v>672</v>
      </c>
      <c r="AA13" s="2">
        <v>438</v>
      </c>
      <c r="AB13" s="3">
        <v>234</v>
      </c>
      <c r="AC13" s="1">
        <v>672</v>
      </c>
    </row>
    <row r="14" spans="1:29">
      <c r="A14" s="1" t="s">
        <v>19</v>
      </c>
      <c r="B14" s="1" t="str">
        <f>"140104"</f>
        <v>140104</v>
      </c>
      <c r="C14" s="11" t="s">
        <v>20</v>
      </c>
      <c r="D14" s="1">
        <v>1</v>
      </c>
      <c r="E14" s="1">
        <v>1815</v>
      </c>
      <c r="F14" s="1">
        <v>1393</v>
      </c>
      <c r="G14" s="1">
        <v>571</v>
      </c>
      <c r="H14" s="1">
        <v>822</v>
      </c>
      <c r="I14" s="1">
        <v>1</v>
      </c>
      <c r="J14" s="1">
        <v>5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822</v>
      </c>
      <c r="S14" s="1">
        <v>0</v>
      </c>
      <c r="T14" s="1">
        <v>0</v>
      </c>
      <c r="U14" s="1">
        <v>822</v>
      </c>
      <c r="V14" s="1">
        <v>25</v>
      </c>
      <c r="W14" s="1">
        <v>4</v>
      </c>
      <c r="X14" s="1">
        <v>19</v>
      </c>
      <c r="Y14" s="1">
        <v>0</v>
      </c>
      <c r="Z14" s="1">
        <v>797</v>
      </c>
      <c r="AA14" s="2">
        <v>493</v>
      </c>
      <c r="AB14" s="3">
        <v>304</v>
      </c>
      <c r="AC14" s="1">
        <v>797</v>
      </c>
    </row>
    <row r="15" spans="1:29">
      <c r="A15" s="1" t="s">
        <v>19</v>
      </c>
      <c r="B15" s="1" t="str">
        <f>"140104"</f>
        <v>140104</v>
      </c>
      <c r="C15" s="11" t="s">
        <v>21</v>
      </c>
      <c r="D15" s="1">
        <v>2</v>
      </c>
      <c r="E15" s="1">
        <v>1828</v>
      </c>
      <c r="F15" s="1">
        <v>1392</v>
      </c>
      <c r="G15" s="1">
        <v>572</v>
      </c>
      <c r="H15" s="1">
        <v>820</v>
      </c>
      <c r="I15" s="1">
        <v>0</v>
      </c>
      <c r="J15" s="1">
        <v>2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820</v>
      </c>
      <c r="S15" s="1">
        <v>0</v>
      </c>
      <c r="T15" s="1">
        <v>0</v>
      </c>
      <c r="U15" s="1">
        <v>820</v>
      </c>
      <c r="V15" s="1">
        <v>34</v>
      </c>
      <c r="W15" s="1">
        <v>6</v>
      </c>
      <c r="X15" s="1">
        <v>19</v>
      </c>
      <c r="Y15" s="1">
        <v>0</v>
      </c>
      <c r="Z15" s="1">
        <v>786</v>
      </c>
      <c r="AA15" s="2">
        <v>606</v>
      </c>
      <c r="AB15" s="3">
        <v>180</v>
      </c>
      <c r="AC15" s="1">
        <v>786</v>
      </c>
    </row>
    <row r="16" spans="1:29">
      <c r="A16" s="1" t="s">
        <v>19</v>
      </c>
      <c r="B16" s="1" t="str">
        <f>"140104"</f>
        <v>140104</v>
      </c>
      <c r="C16" s="11" t="s">
        <v>22</v>
      </c>
      <c r="D16" s="1">
        <v>3</v>
      </c>
      <c r="E16" s="1">
        <v>470</v>
      </c>
      <c r="F16" s="1">
        <v>368</v>
      </c>
      <c r="G16" s="1">
        <v>151</v>
      </c>
      <c r="H16" s="1">
        <v>217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217</v>
      </c>
      <c r="S16" s="1">
        <v>0</v>
      </c>
      <c r="T16" s="1">
        <v>0</v>
      </c>
      <c r="U16" s="1">
        <v>217</v>
      </c>
      <c r="V16" s="1">
        <v>8</v>
      </c>
      <c r="W16" s="1">
        <v>2</v>
      </c>
      <c r="X16" s="1">
        <v>4</v>
      </c>
      <c r="Y16" s="1">
        <v>0</v>
      </c>
      <c r="Z16" s="1">
        <v>209</v>
      </c>
      <c r="AA16" s="2">
        <v>145</v>
      </c>
      <c r="AB16" s="3">
        <v>64</v>
      </c>
      <c r="AC16" s="1">
        <v>209</v>
      </c>
    </row>
    <row r="17" spans="1:29">
      <c r="A17" s="1" t="s">
        <v>23</v>
      </c>
      <c r="B17" s="1" t="str">
        <f t="shared" ref="B17:B22" si="1">"140105"</f>
        <v>140105</v>
      </c>
      <c r="C17" s="11" t="s">
        <v>24</v>
      </c>
      <c r="D17" s="1">
        <v>1</v>
      </c>
      <c r="E17" s="1">
        <v>465</v>
      </c>
      <c r="F17" s="1">
        <v>362</v>
      </c>
      <c r="G17" s="1">
        <v>156</v>
      </c>
      <c r="H17" s="1">
        <v>206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206</v>
      </c>
      <c r="S17" s="1">
        <v>0</v>
      </c>
      <c r="T17" s="1">
        <v>0</v>
      </c>
      <c r="U17" s="1">
        <v>206</v>
      </c>
      <c r="V17" s="1">
        <v>9</v>
      </c>
      <c r="W17" s="1">
        <v>1</v>
      </c>
      <c r="X17" s="1">
        <v>8</v>
      </c>
      <c r="Y17" s="1">
        <v>0</v>
      </c>
      <c r="Z17" s="1">
        <v>197</v>
      </c>
      <c r="AA17" s="2">
        <v>147</v>
      </c>
      <c r="AB17" s="3">
        <v>50</v>
      </c>
      <c r="AC17" s="1">
        <v>197</v>
      </c>
    </row>
    <row r="18" spans="1:29">
      <c r="A18" s="1" t="s">
        <v>23</v>
      </c>
      <c r="B18" s="1" t="str">
        <f t="shared" si="1"/>
        <v>140105</v>
      </c>
      <c r="C18" s="11" t="s">
        <v>25</v>
      </c>
      <c r="D18" s="1">
        <v>2</v>
      </c>
      <c r="E18" s="1">
        <v>705</v>
      </c>
      <c r="F18" s="1">
        <v>530</v>
      </c>
      <c r="G18" s="1">
        <v>269</v>
      </c>
      <c r="H18" s="1">
        <v>261</v>
      </c>
      <c r="I18" s="1">
        <v>0</v>
      </c>
      <c r="J18" s="1">
        <v>3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261</v>
      </c>
      <c r="S18" s="1">
        <v>0</v>
      </c>
      <c r="T18" s="1">
        <v>0</v>
      </c>
      <c r="U18" s="1">
        <v>261</v>
      </c>
      <c r="V18" s="1">
        <v>20</v>
      </c>
      <c r="W18" s="1">
        <v>3</v>
      </c>
      <c r="X18" s="1">
        <v>17</v>
      </c>
      <c r="Y18" s="1">
        <v>0</v>
      </c>
      <c r="Z18" s="1">
        <v>241</v>
      </c>
      <c r="AA18" s="2">
        <v>172</v>
      </c>
      <c r="AB18" s="3">
        <v>69</v>
      </c>
      <c r="AC18" s="1">
        <v>241</v>
      </c>
    </row>
    <row r="19" spans="1:29">
      <c r="A19" s="1" t="s">
        <v>23</v>
      </c>
      <c r="B19" s="1" t="str">
        <f t="shared" si="1"/>
        <v>140105</v>
      </c>
      <c r="C19" s="11" t="s">
        <v>26</v>
      </c>
      <c r="D19" s="1">
        <v>3</v>
      </c>
      <c r="E19" s="1">
        <v>931</v>
      </c>
      <c r="F19" s="1">
        <v>714</v>
      </c>
      <c r="G19" s="1">
        <v>367</v>
      </c>
      <c r="H19" s="1">
        <v>347</v>
      </c>
      <c r="I19" s="1">
        <v>0</v>
      </c>
      <c r="J19" s="1">
        <v>7</v>
      </c>
      <c r="K19" s="1">
        <v>1</v>
      </c>
      <c r="L19" s="1">
        <v>1</v>
      </c>
      <c r="M19" s="1">
        <v>0</v>
      </c>
      <c r="N19" s="1">
        <v>0</v>
      </c>
      <c r="O19" s="1">
        <v>0</v>
      </c>
      <c r="P19" s="1">
        <v>0</v>
      </c>
      <c r="Q19" s="1">
        <v>1</v>
      </c>
      <c r="R19" s="1">
        <v>348</v>
      </c>
      <c r="S19" s="1">
        <v>1</v>
      </c>
      <c r="T19" s="1">
        <v>0</v>
      </c>
      <c r="U19" s="1">
        <v>348</v>
      </c>
      <c r="V19" s="1">
        <v>27</v>
      </c>
      <c r="W19" s="1">
        <v>6</v>
      </c>
      <c r="X19" s="1">
        <v>21</v>
      </c>
      <c r="Y19" s="1">
        <v>0</v>
      </c>
      <c r="Z19" s="1">
        <v>321</v>
      </c>
      <c r="AA19" s="2">
        <v>245</v>
      </c>
      <c r="AB19" s="3">
        <v>76</v>
      </c>
      <c r="AC19" s="1">
        <v>321</v>
      </c>
    </row>
    <row r="20" spans="1:29">
      <c r="A20" s="1" t="s">
        <v>23</v>
      </c>
      <c r="B20" s="1" t="str">
        <f t="shared" si="1"/>
        <v>140105</v>
      </c>
      <c r="C20" s="11" t="s">
        <v>27</v>
      </c>
      <c r="D20" s="1">
        <v>4</v>
      </c>
      <c r="E20" s="1">
        <v>608</v>
      </c>
      <c r="F20" s="1">
        <v>460</v>
      </c>
      <c r="G20" s="1">
        <v>232</v>
      </c>
      <c r="H20" s="1">
        <v>228</v>
      </c>
      <c r="I20" s="1">
        <v>0</v>
      </c>
      <c r="J20" s="1">
        <v>2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228</v>
      </c>
      <c r="S20" s="1">
        <v>0</v>
      </c>
      <c r="T20" s="1">
        <v>0</v>
      </c>
      <c r="U20" s="1">
        <v>228</v>
      </c>
      <c r="V20" s="1">
        <v>15</v>
      </c>
      <c r="W20" s="1">
        <v>4</v>
      </c>
      <c r="X20" s="1">
        <v>9</v>
      </c>
      <c r="Y20" s="1">
        <v>0</v>
      </c>
      <c r="Z20" s="1">
        <v>213</v>
      </c>
      <c r="AA20" s="2">
        <v>164</v>
      </c>
      <c r="AB20" s="3">
        <v>49</v>
      </c>
      <c r="AC20" s="1">
        <v>213</v>
      </c>
    </row>
    <row r="21" spans="1:29">
      <c r="A21" s="1" t="s">
        <v>23</v>
      </c>
      <c r="B21" s="1" t="str">
        <f t="shared" si="1"/>
        <v>140105</v>
      </c>
      <c r="C21" s="11" t="s">
        <v>28</v>
      </c>
      <c r="D21" s="1">
        <v>5</v>
      </c>
      <c r="E21" s="1">
        <v>935</v>
      </c>
      <c r="F21" s="1">
        <v>710</v>
      </c>
      <c r="G21" s="1">
        <v>360</v>
      </c>
      <c r="H21" s="1">
        <v>350</v>
      </c>
      <c r="I21" s="1">
        <v>0</v>
      </c>
      <c r="J21" s="1">
        <v>3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350</v>
      </c>
      <c r="S21" s="1">
        <v>0</v>
      </c>
      <c r="T21" s="1">
        <v>0</v>
      </c>
      <c r="U21" s="1">
        <v>350</v>
      </c>
      <c r="V21" s="1">
        <v>17</v>
      </c>
      <c r="W21" s="1">
        <v>0</v>
      </c>
      <c r="X21" s="1">
        <v>17</v>
      </c>
      <c r="Y21" s="1">
        <v>0</v>
      </c>
      <c r="Z21" s="1">
        <v>333</v>
      </c>
      <c r="AA21" s="2">
        <v>222</v>
      </c>
      <c r="AB21" s="3">
        <v>111</v>
      </c>
      <c r="AC21" s="1">
        <v>333</v>
      </c>
    </row>
    <row r="22" spans="1:29">
      <c r="A22" s="1" t="s">
        <v>23</v>
      </c>
      <c r="B22" s="1" t="str">
        <f t="shared" si="1"/>
        <v>140105</v>
      </c>
      <c r="C22" s="11" t="s">
        <v>29</v>
      </c>
      <c r="D22" s="1">
        <v>6</v>
      </c>
      <c r="E22" s="1">
        <v>837</v>
      </c>
      <c r="F22" s="1">
        <v>639</v>
      </c>
      <c r="G22" s="1">
        <v>201</v>
      </c>
      <c r="H22" s="1">
        <v>438</v>
      </c>
      <c r="I22" s="1">
        <v>1</v>
      </c>
      <c r="J22" s="1">
        <v>3</v>
      </c>
      <c r="K22" s="1">
        <v>1</v>
      </c>
      <c r="L22" s="1">
        <v>1</v>
      </c>
      <c r="M22" s="1">
        <v>0</v>
      </c>
      <c r="N22" s="1">
        <v>0</v>
      </c>
      <c r="O22" s="1">
        <v>0</v>
      </c>
      <c r="P22" s="1">
        <v>0</v>
      </c>
      <c r="Q22" s="1">
        <v>1</v>
      </c>
      <c r="R22" s="1">
        <v>439</v>
      </c>
      <c r="S22" s="1">
        <v>1</v>
      </c>
      <c r="T22" s="1">
        <v>0</v>
      </c>
      <c r="U22" s="1">
        <v>439</v>
      </c>
      <c r="V22" s="1">
        <v>21</v>
      </c>
      <c r="W22" s="1">
        <v>4</v>
      </c>
      <c r="X22" s="1">
        <v>17</v>
      </c>
      <c r="Y22" s="1">
        <v>0</v>
      </c>
      <c r="Z22" s="1">
        <v>418</v>
      </c>
      <c r="AA22" s="2">
        <v>283</v>
      </c>
      <c r="AB22" s="3">
        <v>135</v>
      </c>
      <c r="AC22" s="1">
        <v>418</v>
      </c>
    </row>
    <row r="23" spans="1:29">
      <c r="A23" s="1" t="s">
        <v>30</v>
      </c>
      <c r="B23" s="1" t="str">
        <f>"140106"</f>
        <v>140106</v>
      </c>
      <c r="C23" s="11" t="s">
        <v>31</v>
      </c>
      <c r="D23" s="1">
        <v>1</v>
      </c>
      <c r="E23" s="1">
        <v>1463</v>
      </c>
      <c r="F23" s="1">
        <v>1109</v>
      </c>
      <c r="G23" s="1">
        <v>407</v>
      </c>
      <c r="H23" s="1">
        <v>702</v>
      </c>
      <c r="I23" s="1">
        <v>3</v>
      </c>
      <c r="J23" s="1">
        <v>3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702</v>
      </c>
      <c r="S23" s="1">
        <v>0</v>
      </c>
      <c r="T23" s="1">
        <v>0</v>
      </c>
      <c r="U23" s="1">
        <v>702</v>
      </c>
      <c r="V23" s="1">
        <v>40</v>
      </c>
      <c r="W23" s="1">
        <v>8</v>
      </c>
      <c r="X23" s="1">
        <v>29</v>
      </c>
      <c r="Y23" s="1">
        <v>0</v>
      </c>
      <c r="Z23" s="1">
        <v>662</v>
      </c>
      <c r="AA23" s="2">
        <v>484</v>
      </c>
      <c r="AB23" s="3">
        <v>178</v>
      </c>
      <c r="AC23" s="1">
        <v>662</v>
      </c>
    </row>
    <row r="24" spans="1:29">
      <c r="A24" s="1" t="s">
        <v>30</v>
      </c>
      <c r="B24" s="1" t="str">
        <f>"140106"</f>
        <v>140106</v>
      </c>
      <c r="C24" s="11" t="s">
        <v>32</v>
      </c>
      <c r="D24" s="1">
        <v>2</v>
      </c>
      <c r="E24" s="1">
        <v>357</v>
      </c>
      <c r="F24" s="1">
        <v>280</v>
      </c>
      <c r="G24" s="1">
        <v>111</v>
      </c>
      <c r="H24" s="1">
        <v>169</v>
      </c>
      <c r="I24" s="1">
        <v>0</v>
      </c>
      <c r="J24" s="1">
        <v>1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169</v>
      </c>
      <c r="S24" s="1">
        <v>0</v>
      </c>
      <c r="T24" s="1">
        <v>0</v>
      </c>
      <c r="U24" s="1">
        <v>169</v>
      </c>
      <c r="V24" s="1">
        <v>6</v>
      </c>
      <c r="W24" s="1">
        <v>2</v>
      </c>
      <c r="X24" s="1">
        <v>4</v>
      </c>
      <c r="Y24" s="1">
        <v>0</v>
      </c>
      <c r="Z24" s="1">
        <v>163</v>
      </c>
      <c r="AA24" s="2">
        <v>128</v>
      </c>
      <c r="AB24" s="3">
        <v>35</v>
      </c>
      <c r="AC24" s="1">
        <v>163</v>
      </c>
    </row>
    <row r="25" spans="1:29">
      <c r="A25" s="1" t="s">
        <v>30</v>
      </c>
      <c r="B25" s="1" t="str">
        <f>"140106"</f>
        <v>140106</v>
      </c>
      <c r="C25" s="11" t="s">
        <v>33</v>
      </c>
      <c r="D25" s="1">
        <v>3</v>
      </c>
      <c r="E25" s="1">
        <v>565</v>
      </c>
      <c r="F25" s="1">
        <v>440</v>
      </c>
      <c r="G25" s="1">
        <v>186</v>
      </c>
      <c r="H25" s="1">
        <v>254</v>
      </c>
      <c r="I25" s="1">
        <v>0</v>
      </c>
      <c r="J25" s="1">
        <v>3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254</v>
      </c>
      <c r="S25" s="1">
        <v>0</v>
      </c>
      <c r="T25" s="1">
        <v>0</v>
      </c>
      <c r="U25" s="1">
        <v>254</v>
      </c>
      <c r="V25" s="1">
        <v>10</v>
      </c>
      <c r="W25" s="1">
        <v>6</v>
      </c>
      <c r="X25" s="1">
        <v>4</v>
      </c>
      <c r="Y25" s="1">
        <v>0</v>
      </c>
      <c r="Z25" s="1">
        <v>244</v>
      </c>
      <c r="AA25" s="2">
        <v>186</v>
      </c>
      <c r="AB25" s="3">
        <v>58</v>
      </c>
      <c r="AC25" s="1">
        <v>244</v>
      </c>
    </row>
    <row r="26" spans="1:29">
      <c r="A26" s="1" t="s">
        <v>34</v>
      </c>
      <c r="B26" s="1" t="str">
        <f t="shared" ref="B26:B33" si="2">"140601"</f>
        <v>140601</v>
      </c>
      <c r="C26" s="11" t="s">
        <v>35</v>
      </c>
      <c r="D26" s="1">
        <v>1</v>
      </c>
      <c r="E26" s="1">
        <v>1186</v>
      </c>
      <c r="F26" s="1">
        <v>916</v>
      </c>
      <c r="G26" s="1">
        <v>358</v>
      </c>
      <c r="H26" s="1">
        <v>558</v>
      </c>
      <c r="I26" s="1">
        <v>0</v>
      </c>
      <c r="J26" s="1">
        <v>5</v>
      </c>
      <c r="K26" s="1">
        <v>2</v>
      </c>
      <c r="L26" s="1">
        <v>2</v>
      </c>
      <c r="M26" s="1">
        <v>0</v>
      </c>
      <c r="N26" s="1">
        <v>0</v>
      </c>
      <c r="O26" s="1">
        <v>0</v>
      </c>
      <c r="P26" s="1">
        <v>0</v>
      </c>
      <c r="Q26" s="1">
        <v>2</v>
      </c>
      <c r="R26" s="1">
        <v>560</v>
      </c>
      <c r="S26" s="1">
        <v>2</v>
      </c>
      <c r="T26" s="1">
        <v>0</v>
      </c>
      <c r="U26" s="1">
        <v>560</v>
      </c>
      <c r="V26" s="1">
        <v>31</v>
      </c>
      <c r="W26" s="1">
        <v>10</v>
      </c>
      <c r="X26" s="1">
        <v>21</v>
      </c>
      <c r="Y26" s="1">
        <v>0</v>
      </c>
      <c r="Z26" s="1">
        <v>529</v>
      </c>
      <c r="AA26" s="2">
        <v>251</v>
      </c>
      <c r="AB26" s="3">
        <v>278</v>
      </c>
      <c r="AC26" s="1">
        <v>529</v>
      </c>
    </row>
    <row r="27" spans="1:29">
      <c r="A27" s="1" t="s">
        <v>34</v>
      </c>
      <c r="B27" s="1" t="str">
        <f t="shared" si="2"/>
        <v>140601</v>
      </c>
      <c r="C27" s="11" t="s">
        <v>36</v>
      </c>
      <c r="D27" s="1">
        <v>2</v>
      </c>
      <c r="E27" s="1">
        <v>629</v>
      </c>
      <c r="F27" s="1">
        <v>483</v>
      </c>
      <c r="G27" s="1">
        <v>177</v>
      </c>
      <c r="H27" s="1">
        <v>306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306</v>
      </c>
      <c r="S27" s="1">
        <v>0</v>
      </c>
      <c r="T27" s="1">
        <v>0</v>
      </c>
      <c r="U27" s="1">
        <v>306</v>
      </c>
      <c r="V27" s="1">
        <v>9</v>
      </c>
      <c r="W27" s="1">
        <v>5</v>
      </c>
      <c r="X27" s="1">
        <v>4</v>
      </c>
      <c r="Y27" s="1">
        <v>0</v>
      </c>
      <c r="Z27" s="1">
        <v>297</v>
      </c>
      <c r="AA27" s="2">
        <v>140</v>
      </c>
      <c r="AB27" s="3">
        <v>157</v>
      </c>
      <c r="AC27" s="1">
        <v>297</v>
      </c>
    </row>
    <row r="28" spans="1:29">
      <c r="A28" s="1" t="s">
        <v>34</v>
      </c>
      <c r="B28" s="1" t="str">
        <f t="shared" si="2"/>
        <v>140601</v>
      </c>
      <c r="C28" s="11" t="s">
        <v>37</v>
      </c>
      <c r="D28" s="1">
        <v>3</v>
      </c>
      <c r="E28" s="1">
        <v>816</v>
      </c>
      <c r="F28" s="1">
        <v>642</v>
      </c>
      <c r="G28" s="1">
        <v>208</v>
      </c>
      <c r="H28" s="1">
        <v>434</v>
      </c>
      <c r="I28" s="1">
        <v>0</v>
      </c>
      <c r="J28" s="1">
        <v>3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434</v>
      </c>
      <c r="S28" s="1">
        <v>0</v>
      </c>
      <c r="T28" s="1">
        <v>0</v>
      </c>
      <c r="U28" s="1">
        <v>434</v>
      </c>
      <c r="V28" s="1">
        <v>18</v>
      </c>
      <c r="W28" s="1">
        <v>4</v>
      </c>
      <c r="X28" s="1">
        <v>14</v>
      </c>
      <c r="Y28" s="1">
        <v>0</v>
      </c>
      <c r="Z28" s="1">
        <v>416</v>
      </c>
      <c r="AA28" s="2">
        <v>196</v>
      </c>
      <c r="AB28" s="3">
        <v>220</v>
      </c>
      <c r="AC28" s="1">
        <v>416</v>
      </c>
    </row>
    <row r="29" spans="1:29">
      <c r="A29" s="1" t="s">
        <v>34</v>
      </c>
      <c r="B29" s="1" t="str">
        <f t="shared" si="2"/>
        <v>140601</v>
      </c>
      <c r="C29" s="11" t="s">
        <v>38</v>
      </c>
      <c r="D29" s="1">
        <v>4</v>
      </c>
      <c r="E29" s="1">
        <v>345</v>
      </c>
      <c r="F29" s="1">
        <v>265</v>
      </c>
      <c r="G29" s="1">
        <v>92</v>
      </c>
      <c r="H29" s="1">
        <v>173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173</v>
      </c>
      <c r="S29" s="1">
        <v>0</v>
      </c>
      <c r="T29" s="1">
        <v>0</v>
      </c>
      <c r="U29" s="1">
        <v>173</v>
      </c>
      <c r="V29" s="1">
        <v>7</v>
      </c>
      <c r="W29" s="1">
        <v>1</v>
      </c>
      <c r="X29" s="1">
        <v>6</v>
      </c>
      <c r="Y29" s="1">
        <v>0</v>
      </c>
      <c r="Z29" s="1">
        <v>166</v>
      </c>
      <c r="AA29" s="2">
        <v>56</v>
      </c>
      <c r="AB29" s="3">
        <v>110</v>
      </c>
      <c r="AC29" s="1">
        <v>166</v>
      </c>
    </row>
    <row r="30" spans="1:29">
      <c r="A30" s="1" t="s">
        <v>34</v>
      </c>
      <c r="B30" s="1" t="str">
        <f t="shared" si="2"/>
        <v>140601</v>
      </c>
      <c r="C30" s="11" t="s">
        <v>39</v>
      </c>
      <c r="D30" s="1">
        <v>5</v>
      </c>
      <c r="E30" s="1">
        <v>494</v>
      </c>
      <c r="F30" s="1">
        <v>392</v>
      </c>
      <c r="G30" s="1">
        <v>224</v>
      </c>
      <c r="H30" s="1">
        <v>168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168</v>
      </c>
      <c r="S30" s="1">
        <v>0</v>
      </c>
      <c r="T30" s="1">
        <v>0</v>
      </c>
      <c r="U30" s="1">
        <v>168</v>
      </c>
      <c r="V30" s="1">
        <v>4</v>
      </c>
      <c r="W30" s="1">
        <v>1</v>
      </c>
      <c r="X30" s="1">
        <v>3</v>
      </c>
      <c r="Y30" s="1">
        <v>0</v>
      </c>
      <c r="Z30" s="1">
        <v>164</v>
      </c>
      <c r="AA30" s="2">
        <v>69</v>
      </c>
      <c r="AB30" s="3">
        <v>95</v>
      </c>
      <c r="AC30" s="1">
        <v>164</v>
      </c>
    </row>
    <row r="31" spans="1:29">
      <c r="A31" s="1" t="s">
        <v>34</v>
      </c>
      <c r="B31" s="1" t="str">
        <f t="shared" si="2"/>
        <v>140601</v>
      </c>
      <c r="C31" s="11" t="s">
        <v>40</v>
      </c>
      <c r="D31" s="1">
        <v>6</v>
      </c>
      <c r="E31" s="1">
        <v>601</v>
      </c>
      <c r="F31" s="1">
        <v>450</v>
      </c>
      <c r="G31" s="1">
        <v>147</v>
      </c>
      <c r="H31" s="1">
        <v>303</v>
      </c>
      <c r="I31" s="1">
        <v>0</v>
      </c>
      <c r="J31" s="1">
        <v>1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302</v>
      </c>
      <c r="S31" s="1">
        <v>0</v>
      </c>
      <c r="T31" s="1">
        <v>0</v>
      </c>
      <c r="U31" s="1">
        <v>302</v>
      </c>
      <c r="V31" s="1">
        <v>7</v>
      </c>
      <c r="W31" s="1">
        <v>3</v>
      </c>
      <c r="X31" s="1">
        <v>4</v>
      </c>
      <c r="Y31" s="1">
        <v>0</v>
      </c>
      <c r="Z31" s="1">
        <v>295</v>
      </c>
      <c r="AA31" s="2">
        <v>148</v>
      </c>
      <c r="AB31" s="3">
        <v>147</v>
      </c>
      <c r="AC31" s="1">
        <v>295</v>
      </c>
    </row>
    <row r="32" spans="1:29">
      <c r="A32" s="1" t="s">
        <v>34</v>
      </c>
      <c r="B32" s="1" t="str">
        <f t="shared" si="2"/>
        <v>140601</v>
      </c>
      <c r="C32" s="11" t="s">
        <v>35</v>
      </c>
      <c r="D32" s="1">
        <v>7</v>
      </c>
      <c r="E32" s="1">
        <v>1018</v>
      </c>
      <c r="F32" s="1">
        <v>770</v>
      </c>
      <c r="G32" s="1">
        <v>323</v>
      </c>
      <c r="H32" s="1">
        <v>447</v>
      </c>
      <c r="I32" s="1">
        <v>0</v>
      </c>
      <c r="J32" s="1">
        <v>3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447</v>
      </c>
      <c r="S32" s="1">
        <v>0</v>
      </c>
      <c r="T32" s="1">
        <v>0</v>
      </c>
      <c r="U32" s="1">
        <v>447</v>
      </c>
      <c r="V32" s="1">
        <v>13</v>
      </c>
      <c r="W32" s="1">
        <v>6</v>
      </c>
      <c r="X32" s="1">
        <v>7</v>
      </c>
      <c r="Y32" s="1">
        <v>0</v>
      </c>
      <c r="Z32" s="1">
        <v>434</v>
      </c>
      <c r="AA32" s="2">
        <v>234</v>
      </c>
      <c r="AB32" s="3">
        <v>200</v>
      </c>
      <c r="AC32" s="1">
        <v>434</v>
      </c>
    </row>
    <row r="33" spans="1:29">
      <c r="A33" s="1" t="s">
        <v>34</v>
      </c>
      <c r="B33" s="1" t="str">
        <f t="shared" si="2"/>
        <v>140601</v>
      </c>
      <c r="C33" s="11" t="s">
        <v>41</v>
      </c>
      <c r="D33" s="1">
        <v>8</v>
      </c>
      <c r="E33" s="1">
        <v>264</v>
      </c>
      <c r="F33" s="1">
        <v>199</v>
      </c>
      <c r="G33" s="1">
        <v>47</v>
      </c>
      <c r="H33" s="1">
        <v>152</v>
      </c>
      <c r="I33" s="1">
        <v>0</v>
      </c>
      <c r="J33" s="1">
        <v>3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152</v>
      </c>
      <c r="S33" s="1">
        <v>0</v>
      </c>
      <c r="T33" s="1">
        <v>0</v>
      </c>
      <c r="U33" s="1">
        <v>152</v>
      </c>
      <c r="V33" s="1">
        <v>4</v>
      </c>
      <c r="W33" s="1">
        <v>2</v>
      </c>
      <c r="X33" s="1">
        <v>2</v>
      </c>
      <c r="Y33" s="1">
        <v>0</v>
      </c>
      <c r="Z33" s="1">
        <v>148</v>
      </c>
      <c r="AA33" s="2">
        <v>52</v>
      </c>
      <c r="AB33" s="3">
        <v>96</v>
      </c>
      <c r="AC33" s="1">
        <v>148</v>
      </c>
    </row>
    <row r="34" spans="1:29">
      <c r="A34" s="1" t="s">
        <v>42</v>
      </c>
      <c r="B34" s="1" t="str">
        <f>"140602"</f>
        <v>140602</v>
      </c>
      <c r="C34" s="11" t="s">
        <v>43</v>
      </c>
      <c r="D34" s="1">
        <v>1</v>
      </c>
      <c r="E34" s="1">
        <v>1232</v>
      </c>
      <c r="F34" s="1">
        <v>946</v>
      </c>
      <c r="G34" s="1">
        <v>279</v>
      </c>
      <c r="H34" s="1">
        <v>667</v>
      </c>
      <c r="I34" s="1">
        <v>0</v>
      </c>
      <c r="J34" s="1">
        <v>1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667</v>
      </c>
      <c r="S34" s="1">
        <v>0</v>
      </c>
      <c r="T34" s="1">
        <v>0</v>
      </c>
      <c r="U34" s="1">
        <v>667</v>
      </c>
      <c r="V34" s="1">
        <v>40</v>
      </c>
      <c r="W34" s="1">
        <v>17</v>
      </c>
      <c r="X34" s="1">
        <v>23</v>
      </c>
      <c r="Y34" s="1">
        <v>0</v>
      </c>
      <c r="Z34" s="1">
        <v>627</v>
      </c>
      <c r="AA34" s="2">
        <v>381</v>
      </c>
      <c r="AB34" s="3">
        <v>246</v>
      </c>
      <c r="AC34" s="1">
        <v>627</v>
      </c>
    </row>
    <row r="35" spans="1:29">
      <c r="A35" s="1" t="s">
        <v>42</v>
      </c>
      <c r="B35" s="1" t="str">
        <f>"140602"</f>
        <v>140602</v>
      </c>
      <c r="C35" s="11" t="s">
        <v>44</v>
      </c>
      <c r="D35" s="1">
        <v>2</v>
      </c>
      <c r="E35" s="1">
        <v>784</v>
      </c>
      <c r="F35" s="1">
        <v>620</v>
      </c>
      <c r="G35" s="1">
        <v>272</v>
      </c>
      <c r="H35" s="1">
        <v>348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348</v>
      </c>
      <c r="S35" s="1">
        <v>0</v>
      </c>
      <c r="T35" s="1">
        <v>0</v>
      </c>
      <c r="U35" s="1">
        <v>348</v>
      </c>
      <c r="V35" s="1">
        <v>10</v>
      </c>
      <c r="W35" s="1">
        <v>2</v>
      </c>
      <c r="X35" s="1">
        <v>8</v>
      </c>
      <c r="Y35" s="1">
        <v>0</v>
      </c>
      <c r="Z35" s="1">
        <v>338</v>
      </c>
      <c r="AA35" s="2">
        <v>200</v>
      </c>
      <c r="AB35" s="3">
        <v>138</v>
      </c>
      <c r="AC35" s="1">
        <v>338</v>
      </c>
    </row>
    <row r="36" spans="1:29">
      <c r="A36" s="1" t="s">
        <v>42</v>
      </c>
      <c r="B36" s="1" t="str">
        <f>"140602"</f>
        <v>140602</v>
      </c>
      <c r="C36" s="11" t="s">
        <v>45</v>
      </c>
      <c r="D36" s="1">
        <v>3</v>
      </c>
      <c r="E36" s="1">
        <v>1817</v>
      </c>
      <c r="F36" s="1">
        <v>1382</v>
      </c>
      <c r="G36" s="1">
        <v>713</v>
      </c>
      <c r="H36" s="1">
        <v>669</v>
      </c>
      <c r="I36" s="1">
        <v>0</v>
      </c>
      <c r="J36" s="1">
        <v>5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669</v>
      </c>
      <c r="S36" s="1">
        <v>0</v>
      </c>
      <c r="T36" s="1">
        <v>0</v>
      </c>
      <c r="U36" s="1">
        <v>669</v>
      </c>
      <c r="V36" s="1">
        <v>19</v>
      </c>
      <c r="W36" s="1">
        <v>6</v>
      </c>
      <c r="X36" s="1">
        <v>13</v>
      </c>
      <c r="Y36" s="1">
        <v>0</v>
      </c>
      <c r="Z36" s="1">
        <v>650</v>
      </c>
      <c r="AA36" s="2">
        <v>338</v>
      </c>
      <c r="AB36" s="3">
        <v>312</v>
      </c>
      <c r="AC36" s="1">
        <v>650</v>
      </c>
    </row>
    <row r="37" spans="1:29">
      <c r="A37" s="1" t="s">
        <v>42</v>
      </c>
      <c r="B37" s="1" t="str">
        <f>"140602"</f>
        <v>140602</v>
      </c>
      <c r="C37" s="11" t="s">
        <v>46</v>
      </c>
      <c r="D37" s="1">
        <v>4</v>
      </c>
      <c r="E37" s="1">
        <v>1215</v>
      </c>
      <c r="F37" s="1">
        <v>905</v>
      </c>
      <c r="G37" s="1">
        <v>419</v>
      </c>
      <c r="H37" s="1">
        <v>486</v>
      </c>
      <c r="I37" s="1">
        <v>0</v>
      </c>
      <c r="J37" s="1">
        <v>3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486</v>
      </c>
      <c r="S37" s="1">
        <v>0</v>
      </c>
      <c r="T37" s="1">
        <v>0</v>
      </c>
      <c r="U37" s="1">
        <v>486</v>
      </c>
      <c r="V37" s="1">
        <v>11</v>
      </c>
      <c r="W37" s="1">
        <v>5</v>
      </c>
      <c r="X37" s="1">
        <v>6</v>
      </c>
      <c r="Y37" s="1">
        <v>0</v>
      </c>
      <c r="Z37" s="1">
        <v>475</v>
      </c>
      <c r="AA37" s="2">
        <v>200</v>
      </c>
      <c r="AB37" s="3">
        <v>275</v>
      </c>
      <c r="AC37" s="1">
        <v>475</v>
      </c>
    </row>
    <row r="38" spans="1:29">
      <c r="A38" s="1" t="s">
        <v>42</v>
      </c>
      <c r="B38" s="1" t="str">
        <f>"140602"</f>
        <v>140602</v>
      </c>
      <c r="C38" s="11" t="s">
        <v>47</v>
      </c>
      <c r="D38" s="1">
        <v>5</v>
      </c>
      <c r="E38" s="1">
        <v>1214</v>
      </c>
      <c r="F38" s="1">
        <v>927</v>
      </c>
      <c r="G38" s="1">
        <v>416</v>
      </c>
      <c r="H38" s="1">
        <v>511</v>
      </c>
      <c r="I38" s="1">
        <v>0</v>
      </c>
      <c r="J38" s="1">
        <v>1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511</v>
      </c>
      <c r="S38" s="1">
        <v>0</v>
      </c>
      <c r="T38" s="1">
        <v>0</v>
      </c>
      <c r="U38" s="1">
        <v>511</v>
      </c>
      <c r="V38" s="1">
        <v>17</v>
      </c>
      <c r="W38" s="1">
        <v>1</v>
      </c>
      <c r="X38" s="1">
        <v>16</v>
      </c>
      <c r="Y38" s="1">
        <v>0</v>
      </c>
      <c r="Z38" s="1">
        <v>494</v>
      </c>
      <c r="AA38" s="2">
        <v>311</v>
      </c>
      <c r="AB38" s="3">
        <v>183</v>
      </c>
      <c r="AC38" s="1">
        <v>494</v>
      </c>
    </row>
    <row r="39" spans="1:29">
      <c r="A39" s="1" t="s">
        <v>48</v>
      </c>
      <c r="B39" s="1" t="str">
        <f t="shared" ref="B39:B46" si="3">"140603"</f>
        <v>140603</v>
      </c>
      <c r="C39" s="11" t="s">
        <v>49</v>
      </c>
      <c r="D39" s="1">
        <v>1</v>
      </c>
      <c r="E39" s="1">
        <v>1897</v>
      </c>
      <c r="F39" s="1">
        <v>1421</v>
      </c>
      <c r="G39" s="1">
        <v>423</v>
      </c>
      <c r="H39" s="1">
        <v>998</v>
      </c>
      <c r="I39" s="1">
        <v>0</v>
      </c>
      <c r="J39" s="1">
        <v>7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998</v>
      </c>
      <c r="S39" s="1">
        <v>0</v>
      </c>
      <c r="T39" s="1">
        <v>0</v>
      </c>
      <c r="U39" s="1">
        <v>998</v>
      </c>
      <c r="V39" s="1">
        <v>40</v>
      </c>
      <c r="W39" s="1">
        <v>8</v>
      </c>
      <c r="X39" s="1">
        <v>32</v>
      </c>
      <c r="Y39" s="1">
        <v>0</v>
      </c>
      <c r="Z39" s="1">
        <v>958</v>
      </c>
      <c r="AA39" s="2">
        <v>531</v>
      </c>
      <c r="AB39" s="3">
        <v>427</v>
      </c>
      <c r="AC39" s="1">
        <v>958</v>
      </c>
    </row>
    <row r="40" spans="1:29">
      <c r="A40" s="1" t="s">
        <v>48</v>
      </c>
      <c r="B40" s="1" t="str">
        <f t="shared" si="3"/>
        <v>140603</v>
      </c>
      <c r="C40" s="11" t="s">
        <v>50</v>
      </c>
      <c r="D40" s="1">
        <v>2</v>
      </c>
      <c r="E40" s="1">
        <v>702</v>
      </c>
      <c r="F40" s="1">
        <v>530</v>
      </c>
      <c r="G40" s="1">
        <v>267</v>
      </c>
      <c r="H40" s="1">
        <v>263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263</v>
      </c>
      <c r="S40" s="1">
        <v>0</v>
      </c>
      <c r="T40" s="1">
        <v>0</v>
      </c>
      <c r="U40" s="1">
        <v>263</v>
      </c>
      <c r="V40" s="1">
        <v>10</v>
      </c>
      <c r="W40" s="1">
        <v>0</v>
      </c>
      <c r="X40" s="1">
        <v>7</v>
      </c>
      <c r="Y40" s="1">
        <v>0</v>
      </c>
      <c r="Z40" s="1">
        <v>253</v>
      </c>
      <c r="AA40" s="2">
        <v>110</v>
      </c>
      <c r="AB40" s="3">
        <v>143</v>
      </c>
      <c r="AC40" s="1">
        <v>253</v>
      </c>
    </row>
    <row r="41" spans="1:29">
      <c r="A41" s="1" t="s">
        <v>48</v>
      </c>
      <c r="B41" s="1" t="str">
        <f t="shared" si="3"/>
        <v>140603</v>
      </c>
      <c r="C41" s="11" t="s">
        <v>51</v>
      </c>
      <c r="D41" s="1">
        <v>3</v>
      </c>
      <c r="E41" s="1">
        <v>607</v>
      </c>
      <c r="F41" s="1">
        <v>471</v>
      </c>
      <c r="G41" s="1">
        <v>242</v>
      </c>
      <c r="H41" s="1">
        <v>229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229</v>
      </c>
      <c r="S41" s="1">
        <v>0</v>
      </c>
      <c r="T41" s="1">
        <v>0</v>
      </c>
      <c r="U41" s="1">
        <v>229</v>
      </c>
      <c r="V41" s="1">
        <v>20</v>
      </c>
      <c r="W41" s="1">
        <v>7</v>
      </c>
      <c r="X41" s="1">
        <v>13</v>
      </c>
      <c r="Y41" s="1">
        <v>0</v>
      </c>
      <c r="Z41" s="1">
        <v>209</v>
      </c>
      <c r="AA41" s="2">
        <v>89</v>
      </c>
      <c r="AB41" s="3">
        <v>120</v>
      </c>
      <c r="AC41" s="1">
        <v>209</v>
      </c>
    </row>
    <row r="42" spans="1:29">
      <c r="A42" s="1" t="s">
        <v>48</v>
      </c>
      <c r="B42" s="1" t="str">
        <f t="shared" si="3"/>
        <v>140603</v>
      </c>
      <c r="C42" s="11" t="s">
        <v>52</v>
      </c>
      <c r="D42" s="1">
        <v>4</v>
      </c>
      <c r="E42" s="1">
        <v>513</v>
      </c>
      <c r="F42" s="1">
        <v>426</v>
      </c>
      <c r="G42" s="1">
        <v>172</v>
      </c>
      <c r="H42" s="1">
        <v>254</v>
      </c>
      <c r="I42" s="1">
        <v>0</v>
      </c>
      <c r="J42" s="1">
        <v>6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254</v>
      </c>
      <c r="S42" s="1">
        <v>0</v>
      </c>
      <c r="T42" s="1">
        <v>0</v>
      </c>
      <c r="U42" s="1">
        <v>254</v>
      </c>
      <c r="V42" s="1">
        <v>14</v>
      </c>
      <c r="W42" s="1">
        <v>5</v>
      </c>
      <c r="X42" s="1">
        <v>9</v>
      </c>
      <c r="Y42" s="1">
        <v>0</v>
      </c>
      <c r="Z42" s="1">
        <v>240</v>
      </c>
      <c r="AA42" s="2">
        <v>156</v>
      </c>
      <c r="AB42" s="3">
        <v>84</v>
      </c>
      <c r="AC42" s="1">
        <v>240</v>
      </c>
    </row>
    <row r="43" spans="1:29">
      <c r="A43" s="1" t="s">
        <v>48</v>
      </c>
      <c r="B43" s="1" t="str">
        <f t="shared" si="3"/>
        <v>140603</v>
      </c>
      <c r="C43" s="11" t="s">
        <v>53</v>
      </c>
      <c r="D43" s="1">
        <v>5</v>
      </c>
      <c r="E43" s="1">
        <v>707</v>
      </c>
      <c r="F43" s="1">
        <v>541</v>
      </c>
      <c r="G43" s="1">
        <v>253</v>
      </c>
      <c r="H43" s="1">
        <v>288</v>
      </c>
      <c r="I43" s="1">
        <v>0</v>
      </c>
      <c r="J43" s="1">
        <v>1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288</v>
      </c>
      <c r="S43" s="1">
        <v>0</v>
      </c>
      <c r="T43" s="1">
        <v>0</v>
      </c>
      <c r="U43" s="1">
        <v>288</v>
      </c>
      <c r="V43" s="1">
        <v>6</v>
      </c>
      <c r="W43" s="1">
        <v>3</v>
      </c>
      <c r="X43" s="1">
        <v>3</v>
      </c>
      <c r="Y43" s="1">
        <v>0</v>
      </c>
      <c r="Z43" s="1">
        <v>282</v>
      </c>
      <c r="AA43" s="2">
        <v>136</v>
      </c>
      <c r="AB43" s="3">
        <v>146</v>
      </c>
      <c r="AC43" s="1">
        <v>282</v>
      </c>
    </row>
    <row r="44" spans="1:29">
      <c r="A44" s="1" t="s">
        <v>48</v>
      </c>
      <c r="B44" s="1" t="str">
        <f t="shared" si="3"/>
        <v>140603</v>
      </c>
      <c r="C44" s="11" t="s">
        <v>54</v>
      </c>
      <c r="D44" s="1">
        <v>6</v>
      </c>
      <c r="E44" s="1">
        <v>1466</v>
      </c>
      <c r="F44" s="1">
        <v>1163</v>
      </c>
      <c r="G44" s="1">
        <v>474</v>
      </c>
      <c r="H44" s="1">
        <v>689</v>
      </c>
      <c r="I44" s="1">
        <v>1</v>
      </c>
      <c r="J44" s="1">
        <v>2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689</v>
      </c>
      <c r="S44" s="1">
        <v>0</v>
      </c>
      <c r="T44" s="1">
        <v>0</v>
      </c>
      <c r="U44" s="1">
        <v>689</v>
      </c>
      <c r="V44" s="1">
        <v>56</v>
      </c>
      <c r="W44" s="1">
        <v>16</v>
      </c>
      <c r="X44" s="1">
        <v>40</v>
      </c>
      <c r="Y44" s="1">
        <v>0</v>
      </c>
      <c r="Z44" s="1">
        <v>633</v>
      </c>
      <c r="AA44" s="2">
        <v>329</v>
      </c>
      <c r="AB44" s="3">
        <v>304</v>
      </c>
      <c r="AC44" s="1">
        <v>633</v>
      </c>
    </row>
    <row r="45" spans="1:29">
      <c r="A45" s="1" t="s">
        <v>48</v>
      </c>
      <c r="B45" s="1" t="str">
        <f t="shared" si="3"/>
        <v>140603</v>
      </c>
      <c r="C45" s="11" t="s">
        <v>55</v>
      </c>
      <c r="D45" s="1">
        <v>7</v>
      </c>
      <c r="E45" s="1">
        <v>464</v>
      </c>
      <c r="F45" s="1">
        <v>387</v>
      </c>
      <c r="G45" s="1">
        <v>136</v>
      </c>
      <c r="H45" s="1">
        <v>251</v>
      </c>
      <c r="I45" s="1">
        <v>0</v>
      </c>
      <c r="J45" s="1">
        <v>1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251</v>
      </c>
      <c r="S45" s="1">
        <v>0</v>
      </c>
      <c r="T45" s="1">
        <v>0</v>
      </c>
      <c r="U45" s="1">
        <v>251</v>
      </c>
      <c r="V45" s="1">
        <v>11</v>
      </c>
      <c r="W45" s="1">
        <v>2</v>
      </c>
      <c r="X45" s="1">
        <v>9</v>
      </c>
      <c r="Y45" s="1">
        <v>0</v>
      </c>
      <c r="Z45" s="1">
        <v>240</v>
      </c>
      <c r="AA45" s="2">
        <v>107</v>
      </c>
      <c r="AB45" s="3">
        <v>133</v>
      </c>
      <c r="AC45" s="1">
        <v>240</v>
      </c>
    </row>
    <row r="46" spans="1:29">
      <c r="A46" s="1" t="s">
        <v>48</v>
      </c>
      <c r="B46" s="1" t="str">
        <f t="shared" si="3"/>
        <v>140603</v>
      </c>
      <c r="C46" s="11" t="s">
        <v>56</v>
      </c>
      <c r="D46" s="1">
        <v>8</v>
      </c>
      <c r="E46" s="1">
        <v>1554</v>
      </c>
      <c r="F46" s="1">
        <v>1171</v>
      </c>
      <c r="G46" s="1">
        <v>344</v>
      </c>
      <c r="H46" s="1">
        <v>827</v>
      </c>
      <c r="I46" s="1">
        <v>0</v>
      </c>
      <c r="J46" s="1">
        <v>5</v>
      </c>
      <c r="K46" s="1">
        <v>1</v>
      </c>
      <c r="L46" s="1">
        <v>1</v>
      </c>
      <c r="M46" s="1">
        <v>0</v>
      </c>
      <c r="N46" s="1">
        <v>0</v>
      </c>
      <c r="O46" s="1">
        <v>0</v>
      </c>
      <c r="P46" s="1">
        <v>0</v>
      </c>
      <c r="Q46" s="1">
        <v>1</v>
      </c>
      <c r="R46" s="1">
        <v>828</v>
      </c>
      <c r="S46" s="1">
        <v>1</v>
      </c>
      <c r="T46" s="1">
        <v>0</v>
      </c>
      <c r="U46" s="1">
        <v>828</v>
      </c>
      <c r="V46" s="1">
        <v>54</v>
      </c>
      <c r="W46" s="1">
        <v>15</v>
      </c>
      <c r="X46" s="1">
        <v>32</v>
      </c>
      <c r="Y46" s="1">
        <v>0</v>
      </c>
      <c r="Z46" s="1">
        <v>774</v>
      </c>
      <c r="AA46" s="2">
        <v>368</v>
      </c>
      <c r="AB46" s="3">
        <v>406</v>
      </c>
      <c r="AC46" s="1">
        <v>774</v>
      </c>
    </row>
    <row r="47" spans="1:29">
      <c r="A47" s="1" t="s">
        <v>57</v>
      </c>
      <c r="B47" s="1" t="str">
        <f>"140604"</f>
        <v>140604</v>
      </c>
      <c r="C47" s="11" t="s">
        <v>58</v>
      </c>
      <c r="D47" s="1">
        <v>1</v>
      </c>
      <c r="E47" s="1">
        <v>1084</v>
      </c>
      <c r="F47" s="1">
        <v>823</v>
      </c>
      <c r="G47" s="1">
        <v>339</v>
      </c>
      <c r="H47" s="1">
        <v>484</v>
      </c>
      <c r="I47" s="1">
        <v>0</v>
      </c>
      <c r="J47" s="1">
        <v>9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484</v>
      </c>
      <c r="S47" s="1">
        <v>0</v>
      </c>
      <c r="T47" s="1">
        <v>0</v>
      </c>
      <c r="U47" s="1">
        <v>484</v>
      </c>
      <c r="V47" s="1">
        <v>16</v>
      </c>
      <c r="W47" s="1">
        <v>4</v>
      </c>
      <c r="X47" s="1">
        <v>12</v>
      </c>
      <c r="Y47" s="1">
        <v>0</v>
      </c>
      <c r="Z47" s="1">
        <v>468</v>
      </c>
      <c r="AA47" s="2">
        <v>305</v>
      </c>
      <c r="AB47" s="3">
        <v>163</v>
      </c>
      <c r="AC47" s="1">
        <v>468</v>
      </c>
    </row>
    <row r="48" spans="1:29">
      <c r="A48" s="1" t="s">
        <v>57</v>
      </c>
      <c r="B48" s="1" t="str">
        <f>"140604"</f>
        <v>140604</v>
      </c>
      <c r="C48" s="11" t="s">
        <v>59</v>
      </c>
      <c r="D48" s="1">
        <v>2</v>
      </c>
      <c r="E48" s="1">
        <v>770</v>
      </c>
      <c r="F48" s="1">
        <v>578</v>
      </c>
      <c r="G48" s="1">
        <v>219</v>
      </c>
      <c r="H48" s="1">
        <v>359</v>
      </c>
      <c r="I48" s="1">
        <v>0</v>
      </c>
      <c r="J48" s="1">
        <v>1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359</v>
      </c>
      <c r="S48" s="1">
        <v>0</v>
      </c>
      <c r="T48" s="1">
        <v>0</v>
      </c>
      <c r="U48" s="1">
        <v>359</v>
      </c>
      <c r="V48" s="1">
        <v>12</v>
      </c>
      <c r="W48" s="1">
        <v>5</v>
      </c>
      <c r="X48" s="1">
        <v>7</v>
      </c>
      <c r="Y48" s="1">
        <v>0</v>
      </c>
      <c r="Z48" s="1">
        <v>347</v>
      </c>
      <c r="AA48" s="2">
        <v>199</v>
      </c>
      <c r="AB48" s="3">
        <v>148</v>
      </c>
      <c r="AC48" s="1">
        <v>347</v>
      </c>
    </row>
    <row r="49" spans="1:29">
      <c r="A49" s="1" t="s">
        <v>57</v>
      </c>
      <c r="B49" s="1" t="str">
        <f>"140604"</f>
        <v>140604</v>
      </c>
      <c r="C49" s="11" t="s">
        <v>60</v>
      </c>
      <c r="D49" s="1">
        <v>3</v>
      </c>
      <c r="E49" s="1">
        <v>503</v>
      </c>
      <c r="F49" s="1">
        <v>383</v>
      </c>
      <c r="G49" s="1">
        <v>53</v>
      </c>
      <c r="H49" s="1">
        <v>330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330</v>
      </c>
      <c r="S49" s="1">
        <v>0</v>
      </c>
      <c r="T49" s="1">
        <v>0</v>
      </c>
      <c r="U49" s="1">
        <v>330</v>
      </c>
      <c r="V49" s="1">
        <v>11</v>
      </c>
      <c r="W49" s="1">
        <v>5</v>
      </c>
      <c r="X49" s="1">
        <v>6</v>
      </c>
      <c r="Y49" s="1">
        <v>0</v>
      </c>
      <c r="Z49" s="1">
        <v>319</v>
      </c>
      <c r="AA49" s="2">
        <v>202</v>
      </c>
      <c r="AB49" s="3">
        <v>117</v>
      </c>
      <c r="AC49" s="1">
        <v>319</v>
      </c>
    </row>
    <row r="50" spans="1:29">
      <c r="A50" s="1" t="s">
        <v>61</v>
      </c>
      <c r="B50" s="1" t="str">
        <f t="shared" ref="B50:B66" si="4">"140605"</f>
        <v>140605</v>
      </c>
      <c r="C50" s="11" t="s">
        <v>62</v>
      </c>
      <c r="D50" s="1">
        <v>1</v>
      </c>
      <c r="E50" s="1">
        <v>1943</v>
      </c>
      <c r="F50" s="1">
        <v>1470</v>
      </c>
      <c r="G50" s="1">
        <v>388</v>
      </c>
      <c r="H50" s="1">
        <v>1082</v>
      </c>
      <c r="I50" s="1">
        <v>1</v>
      </c>
      <c r="J50" s="1">
        <v>13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1082</v>
      </c>
      <c r="S50" s="1">
        <v>0</v>
      </c>
      <c r="T50" s="1">
        <v>0</v>
      </c>
      <c r="U50" s="1">
        <v>1082</v>
      </c>
      <c r="V50" s="1">
        <v>74</v>
      </c>
      <c r="W50" s="1">
        <v>30</v>
      </c>
      <c r="X50" s="1">
        <v>44</v>
      </c>
      <c r="Y50" s="1">
        <v>0</v>
      </c>
      <c r="Z50" s="1">
        <v>1008</v>
      </c>
      <c r="AA50" s="2">
        <v>389</v>
      </c>
      <c r="AB50" s="3">
        <v>619</v>
      </c>
      <c r="AC50" s="1">
        <v>1008</v>
      </c>
    </row>
    <row r="51" spans="1:29">
      <c r="A51" s="1" t="s">
        <v>61</v>
      </c>
      <c r="B51" s="1" t="str">
        <f t="shared" si="4"/>
        <v>140605</v>
      </c>
      <c r="C51" s="11" t="s">
        <v>63</v>
      </c>
      <c r="D51" s="1">
        <v>2</v>
      </c>
      <c r="E51" s="1">
        <v>2146</v>
      </c>
      <c r="F51" s="1">
        <v>1620</v>
      </c>
      <c r="G51" s="1">
        <v>364</v>
      </c>
      <c r="H51" s="1">
        <v>1256</v>
      </c>
      <c r="I51" s="1">
        <v>1</v>
      </c>
      <c r="J51" s="1">
        <v>13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1253</v>
      </c>
      <c r="S51" s="1">
        <v>0</v>
      </c>
      <c r="T51" s="1">
        <v>0</v>
      </c>
      <c r="U51" s="1">
        <v>1253</v>
      </c>
      <c r="V51" s="1">
        <v>95</v>
      </c>
      <c r="W51" s="1">
        <v>51</v>
      </c>
      <c r="X51" s="1">
        <v>44</v>
      </c>
      <c r="Y51" s="1">
        <v>0</v>
      </c>
      <c r="Z51" s="1">
        <v>1158</v>
      </c>
      <c r="AA51" s="2">
        <v>502</v>
      </c>
      <c r="AB51" s="3">
        <v>656</v>
      </c>
      <c r="AC51" s="1">
        <v>1158</v>
      </c>
    </row>
    <row r="52" spans="1:29">
      <c r="A52" s="1" t="s">
        <v>61</v>
      </c>
      <c r="B52" s="1" t="str">
        <f t="shared" si="4"/>
        <v>140605</v>
      </c>
      <c r="C52" s="11" t="s">
        <v>64</v>
      </c>
      <c r="D52" s="1">
        <v>3</v>
      </c>
      <c r="E52" s="1">
        <v>1892</v>
      </c>
      <c r="F52" s="1">
        <v>1438</v>
      </c>
      <c r="G52" s="1">
        <v>379</v>
      </c>
      <c r="H52" s="1">
        <v>1059</v>
      </c>
      <c r="I52" s="1">
        <v>2</v>
      </c>
      <c r="J52" s="1">
        <v>4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1059</v>
      </c>
      <c r="S52" s="1">
        <v>0</v>
      </c>
      <c r="T52" s="1">
        <v>0</v>
      </c>
      <c r="U52" s="1">
        <v>1059</v>
      </c>
      <c r="V52" s="1">
        <v>66</v>
      </c>
      <c r="W52" s="1">
        <v>33</v>
      </c>
      <c r="X52" s="1">
        <v>33</v>
      </c>
      <c r="Y52" s="1">
        <v>0</v>
      </c>
      <c r="Z52" s="1">
        <v>993</v>
      </c>
      <c r="AA52" s="2">
        <v>448</v>
      </c>
      <c r="AB52" s="3">
        <v>545</v>
      </c>
      <c r="AC52" s="1">
        <v>993</v>
      </c>
    </row>
    <row r="53" spans="1:29">
      <c r="A53" s="1" t="s">
        <v>61</v>
      </c>
      <c r="B53" s="1" t="str">
        <f t="shared" si="4"/>
        <v>140605</v>
      </c>
      <c r="C53" s="11" t="s">
        <v>65</v>
      </c>
      <c r="D53" s="1">
        <v>4</v>
      </c>
      <c r="E53" s="1">
        <v>1793</v>
      </c>
      <c r="F53" s="1">
        <v>1379</v>
      </c>
      <c r="G53" s="1">
        <v>374</v>
      </c>
      <c r="H53" s="1">
        <v>1005</v>
      </c>
      <c r="I53" s="1">
        <v>0</v>
      </c>
      <c r="J53" s="1">
        <v>6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1005</v>
      </c>
      <c r="S53" s="1">
        <v>0</v>
      </c>
      <c r="T53" s="1">
        <v>0</v>
      </c>
      <c r="U53" s="1">
        <v>1005</v>
      </c>
      <c r="V53" s="1">
        <v>52</v>
      </c>
      <c r="W53" s="1">
        <v>19</v>
      </c>
      <c r="X53" s="1">
        <v>33</v>
      </c>
      <c r="Y53" s="1">
        <v>0</v>
      </c>
      <c r="Z53" s="1">
        <v>953</v>
      </c>
      <c r="AA53" s="2">
        <v>425</v>
      </c>
      <c r="AB53" s="3">
        <v>528</v>
      </c>
      <c r="AC53" s="1">
        <v>953</v>
      </c>
    </row>
    <row r="54" spans="1:29">
      <c r="A54" s="1" t="s">
        <v>61</v>
      </c>
      <c r="B54" s="1" t="str">
        <f t="shared" si="4"/>
        <v>140605</v>
      </c>
      <c r="C54" s="11" t="s">
        <v>66</v>
      </c>
      <c r="D54" s="1">
        <v>5</v>
      </c>
      <c r="E54" s="1">
        <v>1710</v>
      </c>
      <c r="F54" s="1">
        <v>1218</v>
      </c>
      <c r="G54" s="1">
        <v>264</v>
      </c>
      <c r="H54" s="1">
        <v>954</v>
      </c>
      <c r="I54" s="1">
        <v>2</v>
      </c>
      <c r="J54" s="1">
        <v>8</v>
      </c>
      <c r="K54" s="1">
        <v>3</v>
      </c>
      <c r="L54" s="1">
        <v>3</v>
      </c>
      <c r="M54" s="1">
        <v>0</v>
      </c>
      <c r="N54" s="1">
        <v>0</v>
      </c>
      <c r="O54" s="1">
        <v>0</v>
      </c>
      <c r="P54" s="1">
        <v>0</v>
      </c>
      <c r="Q54" s="1">
        <v>3</v>
      </c>
      <c r="R54" s="1">
        <v>957</v>
      </c>
      <c r="S54" s="1">
        <v>3</v>
      </c>
      <c r="T54" s="1">
        <v>0</v>
      </c>
      <c r="U54" s="1">
        <v>957</v>
      </c>
      <c r="V54" s="1">
        <v>69</v>
      </c>
      <c r="W54" s="1">
        <v>33</v>
      </c>
      <c r="X54" s="1">
        <v>36</v>
      </c>
      <c r="Y54" s="1">
        <v>0</v>
      </c>
      <c r="Z54" s="1">
        <v>888</v>
      </c>
      <c r="AA54" s="2">
        <v>319</v>
      </c>
      <c r="AB54" s="3">
        <v>569</v>
      </c>
      <c r="AC54" s="1">
        <v>888</v>
      </c>
    </row>
    <row r="55" spans="1:29">
      <c r="A55" s="1" t="s">
        <v>61</v>
      </c>
      <c r="B55" s="1" t="str">
        <f t="shared" si="4"/>
        <v>140605</v>
      </c>
      <c r="C55" s="11" t="s">
        <v>67</v>
      </c>
      <c r="D55" s="1">
        <v>6</v>
      </c>
      <c r="E55" s="1">
        <v>1660</v>
      </c>
      <c r="F55" s="1">
        <v>1263</v>
      </c>
      <c r="G55" s="1">
        <v>462</v>
      </c>
      <c r="H55" s="1">
        <v>801</v>
      </c>
      <c r="I55" s="1">
        <v>1</v>
      </c>
      <c r="J55" s="1">
        <v>4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801</v>
      </c>
      <c r="S55" s="1">
        <v>0</v>
      </c>
      <c r="T55" s="1">
        <v>0</v>
      </c>
      <c r="U55" s="1">
        <v>801</v>
      </c>
      <c r="V55" s="1">
        <v>54</v>
      </c>
      <c r="W55" s="1">
        <v>14</v>
      </c>
      <c r="X55" s="1">
        <v>25</v>
      </c>
      <c r="Y55" s="1">
        <v>0</v>
      </c>
      <c r="Z55" s="1">
        <v>747</v>
      </c>
      <c r="AA55" s="2">
        <v>347</v>
      </c>
      <c r="AB55" s="3">
        <v>400</v>
      </c>
      <c r="AC55" s="1">
        <v>747</v>
      </c>
    </row>
    <row r="56" spans="1:29">
      <c r="A56" s="1" t="s">
        <v>61</v>
      </c>
      <c r="B56" s="1" t="str">
        <f t="shared" si="4"/>
        <v>140605</v>
      </c>
      <c r="C56" s="11" t="s">
        <v>68</v>
      </c>
      <c r="D56" s="1">
        <v>7</v>
      </c>
      <c r="E56" s="1">
        <v>2060</v>
      </c>
      <c r="F56" s="1">
        <v>1530</v>
      </c>
      <c r="G56" s="1">
        <v>506</v>
      </c>
      <c r="H56" s="1">
        <v>1024</v>
      </c>
      <c r="I56" s="1">
        <v>0</v>
      </c>
      <c r="J56" s="1">
        <v>15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1024</v>
      </c>
      <c r="S56" s="1">
        <v>0</v>
      </c>
      <c r="T56" s="1">
        <v>0</v>
      </c>
      <c r="U56" s="1">
        <v>1024</v>
      </c>
      <c r="V56" s="1">
        <v>76</v>
      </c>
      <c r="W56" s="1">
        <v>30</v>
      </c>
      <c r="X56" s="1">
        <v>46</v>
      </c>
      <c r="Y56" s="1">
        <v>0</v>
      </c>
      <c r="Z56" s="1">
        <v>948</v>
      </c>
      <c r="AA56" s="2">
        <v>453</v>
      </c>
      <c r="AB56" s="3">
        <v>495</v>
      </c>
      <c r="AC56" s="1">
        <v>948</v>
      </c>
    </row>
    <row r="57" spans="1:29">
      <c r="A57" s="1" t="s">
        <v>61</v>
      </c>
      <c r="B57" s="1" t="str">
        <f t="shared" si="4"/>
        <v>140605</v>
      </c>
      <c r="C57" s="11" t="s">
        <v>69</v>
      </c>
      <c r="D57" s="1">
        <v>8</v>
      </c>
      <c r="E57" s="1">
        <v>547</v>
      </c>
      <c r="F57" s="1">
        <v>410</v>
      </c>
      <c r="G57" s="1">
        <v>153</v>
      </c>
      <c r="H57" s="1">
        <v>257</v>
      </c>
      <c r="I57" s="1">
        <v>0</v>
      </c>
      <c r="J57" s="1">
        <v>2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257</v>
      </c>
      <c r="S57" s="1">
        <v>0</v>
      </c>
      <c r="T57" s="1">
        <v>0</v>
      </c>
      <c r="U57" s="1">
        <v>257</v>
      </c>
      <c r="V57" s="1">
        <v>18</v>
      </c>
      <c r="W57" s="1">
        <v>8</v>
      </c>
      <c r="X57" s="1">
        <v>10</v>
      </c>
      <c r="Y57" s="1">
        <v>0</v>
      </c>
      <c r="Z57" s="1">
        <v>239</v>
      </c>
      <c r="AA57" s="2">
        <v>82</v>
      </c>
      <c r="AB57" s="3">
        <v>157</v>
      </c>
      <c r="AC57" s="1">
        <v>239</v>
      </c>
    </row>
    <row r="58" spans="1:29">
      <c r="A58" s="1" t="s">
        <v>61</v>
      </c>
      <c r="B58" s="1" t="str">
        <f t="shared" si="4"/>
        <v>140605</v>
      </c>
      <c r="C58" s="11" t="s">
        <v>70</v>
      </c>
      <c r="D58" s="1">
        <v>9</v>
      </c>
      <c r="E58" s="1">
        <v>1199</v>
      </c>
      <c r="F58" s="1">
        <v>894</v>
      </c>
      <c r="G58" s="1">
        <v>292</v>
      </c>
      <c r="H58" s="1">
        <v>602</v>
      </c>
      <c r="I58" s="1">
        <v>1</v>
      </c>
      <c r="J58" s="1">
        <v>4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602</v>
      </c>
      <c r="S58" s="1">
        <v>0</v>
      </c>
      <c r="T58" s="1">
        <v>0</v>
      </c>
      <c r="U58" s="1">
        <v>602</v>
      </c>
      <c r="V58" s="1">
        <v>18</v>
      </c>
      <c r="W58" s="1">
        <v>4</v>
      </c>
      <c r="X58" s="1">
        <v>14</v>
      </c>
      <c r="Y58" s="1">
        <v>0</v>
      </c>
      <c r="Z58" s="1">
        <v>584</v>
      </c>
      <c r="AA58" s="2">
        <v>286</v>
      </c>
      <c r="AB58" s="3">
        <v>298</v>
      </c>
      <c r="AC58" s="1">
        <v>584</v>
      </c>
    </row>
    <row r="59" spans="1:29">
      <c r="A59" s="1" t="s">
        <v>61</v>
      </c>
      <c r="B59" s="1" t="str">
        <f t="shared" si="4"/>
        <v>140605</v>
      </c>
      <c r="C59" s="11" t="s">
        <v>71</v>
      </c>
      <c r="D59" s="1">
        <v>10</v>
      </c>
      <c r="E59" s="1">
        <v>1485</v>
      </c>
      <c r="F59" s="1">
        <v>1091</v>
      </c>
      <c r="G59" s="1">
        <v>329</v>
      </c>
      <c r="H59" s="1">
        <v>762</v>
      </c>
      <c r="I59" s="1">
        <v>0</v>
      </c>
      <c r="J59" s="1">
        <v>5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761</v>
      </c>
      <c r="S59" s="1">
        <v>0</v>
      </c>
      <c r="T59" s="1">
        <v>0</v>
      </c>
      <c r="U59" s="1">
        <v>761</v>
      </c>
      <c r="V59" s="1">
        <v>58</v>
      </c>
      <c r="W59" s="1">
        <v>25</v>
      </c>
      <c r="X59" s="1">
        <v>33</v>
      </c>
      <c r="Y59" s="1">
        <v>0</v>
      </c>
      <c r="Z59" s="1">
        <v>703</v>
      </c>
      <c r="AA59" s="2">
        <v>308</v>
      </c>
      <c r="AB59" s="3">
        <v>395</v>
      </c>
      <c r="AC59" s="1">
        <v>703</v>
      </c>
    </row>
    <row r="60" spans="1:29">
      <c r="A60" s="1" t="s">
        <v>61</v>
      </c>
      <c r="B60" s="1" t="str">
        <f t="shared" si="4"/>
        <v>140605</v>
      </c>
      <c r="C60" s="11" t="s">
        <v>72</v>
      </c>
      <c r="D60" s="1">
        <v>11</v>
      </c>
      <c r="E60" s="1">
        <v>640</v>
      </c>
      <c r="F60" s="1">
        <v>489</v>
      </c>
      <c r="G60" s="1">
        <v>253</v>
      </c>
      <c r="H60" s="1">
        <v>236</v>
      </c>
      <c r="I60" s="1">
        <v>0</v>
      </c>
      <c r="J60" s="1">
        <v>1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236</v>
      </c>
      <c r="S60" s="1">
        <v>0</v>
      </c>
      <c r="T60" s="1">
        <v>0</v>
      </c>
      <c r="U60" s="1">
        <v>236</v>
      </c>
      <c r="V60" s="1">
        <v>16</v>
      </c>
      <c r="W60" s="1">
        <v>2</v>
      </c>
      <c r="X60" s="1">
        <v>14</v>
      </c>
      <c r="Y60" s="1">
        <v>0</v>
      </c>
      <c r="Z60" s="1">
        <v>220</v>
      </c>
      <c r="AA60" s="2">
        <v>111</v>
      </c>
      <c r="AB60" s="3">
        <v>109</v>
      </c>
      <c r="AC60" s="1">
        <v>220</v>
      </c>
    </row>
    <row r="61" spans="1:29">
      <c r="A61" s="1" t="s">
        <v>61</v>
      </c>
      <c r="B61" s="1" t="str">
        <f t="shared" si="4"/>
        <v>140605</v>
      </c>
      <c r="C61" s="11" t="s">
        <v>73</v>
      </c>
      <c r="D61" s="1">
        <v>12</v>
      </c>
      <c r="E61" s="1">
        <v>1114</v>
      </c>
      <c r="F61" s="1">
        <v>780</v>
      </c>
      <c r="G61" s="1">
        <v>207</v>
      </c>
      <c r="H61" s="1">
        <v>573</v>
      </c>
      <c r="I61" s="1">
        <v>0</v>
      </c>
      <c r="J61" s="1">
        <v>9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573</v>
      </c>
      <c r="S61" s="1">
        <v>0</v>
      </c>
      <c r="T61" s="1">
        <v>0</v>
      </c>
      <c r="U61" s="1">
        <v>573</v>
      </c>
      <c r="V61" s="1">
        <v>20</v>
      </c>
      <c r="W61" s="1">
        <v>5</v>
      </c>
      <c r="X61" s="1">
        <v>15</v>
      </c>
      <c r="Y61" s="1">
        <v>0</v>
      </c>
      <c r="Z61" s="1">
        <v>553</v>
      </c>
      <c r="AA61" s="2">
        <v>195</v>
      </c>
      <c r="AB61" s="3">
        <v>358</v>
      </c>
      <c r="AC61" s="1">
        <v>553</v>
      </c>
    </row>
    <row r="62" spans="1:29">
      <c r="A62" s="1" t="s">
        <v>61</v>
      </c>
      <c r="B62" s="1" t="str">
        <f t="shared" si="4"/>
        <v>140605</v>
      </c>
      <c r="C62" s="11" t="s">
        <v>74</v>
      </c>
      <c r="D62" s="1">
        <v>13</v>
      </c>
      <c r="E62" s="1">
        <v>759</v>
      </c>
      <c r="F62" s="1">
        <v>580</v>
      </c>
      <c r="G62" s="1">
        <v>214</v>
      </c>
      <c r="H62" s="1">
        <v>366</v>
      </c>
      <c r="I62" s="1">
        <v>0</v>
      </c>
      <c r="J62" s="1">
        <v>2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366</v>
      </c>
      <c r="S62" s="1">
        <v>0</v>
      </c>
      <c r="T62" s="1">
        <v>0</v>
      </c>
      <c r="U62" s="1">
        <v>366</v>
      </c>
      <c r="V62" s="1">
        <v>23</v>
      </c>
      <c r="W62" s="1">
        <v>3</v>
      </c>
      <c r="X62" s="1">
        <v>20</v>
      </c>
      <c r="Y62" s="1">
        <v>0</v>
      </c>
      <c r="Z62" s="1">
        <v>343</v>
      </c>
      <c r="AA62" s="2">
        <v>147</v>
      </c>
      <c r="AB62" s="3">
        <v>196</v>
      </c>
      <c r="AC62" s="1">
        <v>343</v>
      </c>
    </row>
    <row r="63" spans="1:29">
      <c r="A63" s="1" t="s">
        <v>61</v>
      </c>
      <c r="B63" s="1" t="str">
        <f t="shared" si="4"/>
        <v>140605</v>
      </c>
      <c r="C63" s="11" t="s">
        <v>75</v>
      </c>
      <c r="D63" s="1">
        <v>14</v>
      </c>
      <c r="E63" s="1">
        <v>615</v>
      </c>
      <c r="F63" s="1">
        <v>496</v>
      </c>
      <c r="G63" s="1">
        <v>218</v>
      </c>
      <c r="H63" s="1">
        <v>278</v>
      </c>
      <c r="I63" s="1">
        <v>0</v>
      </c>
      <c r="J63" s="1">
        <v>1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278</v>
      </c>
      <c r="S63" s="1">
        <v>0</v>
      </c>
      <c r="T63" s="1">
        <v>0</v>
      </c>
      <c r="U63" s="1">
        <v>278</v>
      </c>
      <c r="V63" s="1">
        <v>14</v>
      </c>
      <c r="W63" s="1">
        <v>0</v>
      </c>
      <c r="X63" s="1">
        <v>14</v>
      </c>
      <c r="Y63" s="1">
        <v>0</v>
      </c>
      <c r="Z63" s="1">
        <v>264</v>
      </c>
      <c r="AA63" s="2">
        <v>122</v>
      </c>
      <c r="AB63" s="3">
        <v>142</v>
      </c>
      <c r="AC63" s="1">
        <v>264</v>
      </c>
    </row>
    <row r="64" spans="1:29">
      <c r="A64" s="1" t="s">
        <v>61</v>
      </c>
      <c r="B64" s="1" t="str">
        <f t="shared" si="4"/>
        <v>140605</v>
      </c>
      <c r="C64" s="11" t="s">
        <v>76</v>
      </c>
      <c r="D64" s="1">
        <v>15</v>
      </c>
      <c r="E64" s="1">
        <v>188</v>
      </c>
      <c r="F64" s="1">
        <v>186</v>
      </c>
      <c r="G64" s="1">
        <v>81</v>
      </c>
      <c r="H64" s="1">
        <v>105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105</v>
      </c>
      <c r="S64" s="1">
        <v>0</v>
      </c>
      <c r="T64" s="1">
        <v>0</v>
      </c>
      <c r="U64" s="1">
        <v>105</v>
      </c>
      <c r="V64" s="1">
        <v>12</v>
      </c>
      <c r="W64" s="1">
        <v>3</v>
      </c>
      <c r="X64" s="1">
        <v>9</v>
      </c>
      <c r="Y64" s="1">
        <v>0</v>
      </c>
      <c r="Z64" s="1">
        <v>93</v>
      </c>
      <c r="AA64" s="2">
        <v>23</v>
      </c>
      <c r="AB64" s="3">
        <v>70</v>
      </c>
      <c r="AC64" s="1">
        <v>93</v>
      </c>
    </row>
    <row r="65" spans="1:29">
      <c r="A65" s="1" t="s">
        <v>61</v>
      </c>
      <c r="B65" s="1" t="str">
        <f t="shared" si="4"/>
        <v>140605</v>
      </c>
      <c r="C65" s="11" t="s">
        <v>77</v>
      </c>
      <c r="D65" s="1">
        <v>16</v>
      </c>
      <c r="E65" s="1">
        <v>74</v>
      </c>
      <c r="F65" s="1">
        <v>48</v>
      </c>
      <c r="G65" s="1">
        <v>12</v>
      </c>
      <c r="H65" s="1">
        <v>36</v>
      </c>
      <c r="I65" s="1">
        <v>0</v>
      </c>
      <c r="J65" s="1">
        <v>2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36</v>
      </c>
      <c r="S65" s="1">
        <v>0</v>
      </c>
      <c r="T65" s="1">
        <v>0</v>
      </c>
      <c r="U65" s="1">
        <v>36</v>
      </c>
      <c r="V65" s="1">
        <v>3</v>
      </c>
      <c r="W65" s="1">
        <v>0</v>
      </c>
      <c r="X65" s="1">
        <v>3</v>
      </c>
      <c r="Y65" s="1">
        <v>0</v>
      </c>
      <c r="Z65" s="1">
        <v>33</v>
      </c>
      <c r="AA65" s="2">
        <v>19</v>
      </c>
      <c r="AB65" s="3">
        <v>14</v>
      </c>
      <c r="AC65" s="1">
        <v>33</v>
      </c>
    </row>
    <row r="66" spans="1:29">
      <c r="A66" s="1" t="s">
        <v>61</v>
      </c>
      <c r="B66" s="1" t="str">
        <f t="shared" si="4"/>
        <v>140605</v>
      </c>
      <c r="C66" s="11" t="s">
        <v>78</v>
      </c>
      <c r="D66" s="1">
        <v>17</v>
      </c>
      <c r="E66" s="1">
        <v>80</v>
      </c>
      <c r="F66" s="1">
        <v>80</v>
      </c>
      <c r="G66" s="1">
        <v>65</v>
      </c>
      <c r="H66" s="1">
        <v>15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15</v>
      </c>
      <c r="S66" s="1">
        <v>0</v>
      </c>
      <c r="T66" s="1">
        <v>0</v>
      </c>
      <c r="U66" s="1">
        <v>15</v>
      </c>
      <c r="V66" s="1">
        <v>4</v>
      </c>
      <c r="W66" s="1">
        <v>0</v>
      </c>
      <c r="X66" s="1">
        <v>4</v>
      </c>
      <c r="Y66" s="1">
        <v>0</v>
      </c>
      <c r="Z66" s="1">
        <v>11</v>
      </c>
      <c r="AA66" s="2">
        <v>8</v>
      </c>
      <c r="AB66" s="3">
        <v>3</v>
      </c>
      <c r="AC66" s="1">
        <v>11</v>
      </c>
    </row>
    <row r="67" spans="1:29">
      <c r="A67" s="1" t="s">
        <v>79</v>
      </c>
      <c r="B67" s="1" t="str">
        <f>"140606"</f>
        <v>140606</v>
      </c>
      <c r="C67" s="11" t="s">
        <v>80</v>
      </c>
      <c r="D67" s="1">
        <v>1</v>
      </c>
      <c r="E67" s="1">
        <v>2014</v>
      </c>
      <c r="F67" s="1">
        <v>1533</v>
      </c>
      <c r="G67" s="1">
        <v>594</v>
      </c>
      <c r="H67" s="1">
        <v>939</v>
      </c>
      <c r="I67" s="1">
        <v>0</v>
      </c>
      <c r="J67" s="1">
        <v>3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939</v>
      </c>
      <c r="S67" s="1">
        <v>0</v>
      </c>
      <c r="T67" s="1">
        <v>0</v>
      </c>
      <c r="U67" s="1">
        <v>939</v>
      </c>
      <c r="V67" s="1">
        <v>61</v>
      </c>
      <c r="W67" s="1">
        <v>21</v>
      </c>
      <c r="X67" s="1">
        <v>40</v>
      </c>
      <c r="Y67" s="1">
        <v>0</v>
      </c>
      <c r="Z67" s="1">
        <v>878</v>
      </c>
      <c r="AA67" s="2">
        <v>416</v>
      </c>
      <c r="AB67" s="3">
        <v>462</v>
      </c>
      <c r="AC67" s="1">
        <v>878</v>
      </c>
    </row>
    <row r="68" spans="1:29">
      <c r="A68" s="1" t="s">
        <v>79</v>
      </c>
      <c r="B68" s="1" t="str">
        <f>"140606"</f>
        <v>140606</v>
      </c>
      <c r="C68" s="11" t="s">
        <v>81</v>
      </c>
      <c r="D68" s="1">
        <v>2</v>
      </c>
      <c r="E68" s="1">
        <v>798</v>
      </c>
      <c r="F68" s="1">
        <v>599</v>
      </c>
      <c r="G68" s="1">
        <v>236</v>
      </c>
      <c r="H68" s="1">
        <v>363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363</v>
      </c>
      <c r="S68" s="1">
        <v>0</v>
      </c>
      <c r="T68" s="1">
        <v>0</v>
      </c>
      <c r="U68" s="1">
        <v>363</v>
      </c>
      <c r="V68" s="1">
        <v>17</v>
      </c>
      <c r="W68" s="1">
        <v>5</v>
      </c>
      <c r="X68" s="1">
        <v>12</v>
      </c>
      <c r="Y68" s="1">
        <v>0</v>
      </c>
      <c r="Z68" s="1">
        <v>346</v>
      </c>
      <c r="AA68" s="2">
        <v>175</v>
      </c>
      <c r="AB68" s="3">
        <v>171</v>
      </c>
      <c r="AC68" s="1">
        <v>346</v>
      </c>
    </row>
    <row r="69" spans="1:29">
      <c r="A69" s="1" t="s">
        <v>79</v>
      </c>
      <c r="B69" s="1" t="str">
        <f>"140606"</f>
        <v>140606</v>
      </c>
      <c r="C69" s="11" t="s">
        <v>82</v>
      </c>
      <c r="D69" s="1">
        <v>3</v>
      </c>
      <c r="E69" s="1">
        <v>657</v>
      </c>
      <c r="F69" s="1">
        <v>509</v>
      </c>
      <c r="G69" s="1">
        <v>251</v>
      </c>
      <c r="H69" s="1">
        <v>258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258</v>
      </c>
      <c r="S69" s="1">
        <v>0</v>
      </c>
      <c r="T69" s="1">
        <v>0</v>
      </c>
      <c r="U69" s="1">
        <v>258</v>
      </c>
      <c r="V69" s="1">
        <v>4</v>
      </c>
      <c r="W69" s="1">
        <v>0</v>
      </c>
      <c r="X69" s="1">
        <v>4</v>
      </c>
      <c r="Y69" s="1">
        <v>0</v>
      </c>
      <c r="Z69" s="1">
        <v>254</v>
      </c>
      <c r="AA69" s="2">
        <v>134</v>
      </c>
      <c r="AB69" s="3">
        <v>120</v>
      </c>
      <c r="AC69" s="1">
        <v>254</v>
      </c>
    </row>
    <row r="70" spans="1:29">
      <c r="A70" s="1" t="s">
        <v>79</v>
      </c>
      <c r="B70" s="1" t="str">
        <f>"140606"</f>
        <v>140606</v>
      </c>
      <c r="C70" s="11" t="s">
        <v>83</v>
      </c>
      <c r="D70" s="1">
        <v>4</v>
      </c>
      <c r="E70" s="1">
        <v>820</v>
      </c>
      <c r="F70" s="1">
        <v>622</v>
      </c>
      <c r="G70" s="1">
        <v>295</v>
      </c>
      <c r="H70" s="1">
        <v>327</v>
      </c>
      <c r="I70" s="1">
        <v>0</v>
      </c>
      <c r="J70" s="1">
        <v>1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327</v>
      </c>
      <c r="S70" s="1">
        <v>0</v>
      </c>
      <c r="T70" s="1">
        <v>0</v>
      </c>
      <c r="U70" s="1">
        <v>327</v>
      </c>
      <c r="V70" s="1">
        <v>20</v>
      </c>
      <c r="W70" s="1">
        <v>3</v>
      </c>
      <c r="X70" s="1">
        <v>13</v>
      </c>
      <c r="Y70" s="1">
        <v>0</v>
      </c>
      <c r="Z70" s="1">
        <v>307</v>
      </c>
      <c r="AA70" s="2">
        <v>152</v>
      </c>
      <c r="AB70" s="3">
        <v>155</v>
      </c>
      <c r="AC70" s="1">
        <v>307</v>
      </c>
    </row>
    <row r="71" spans="1:29">
      <c r="A71" s="1" t="s">
        <v>84</v>
      </c>
      <c r="B71" s="1" t="str">
        <f t="shared" ref="B71:B79" si="5">"140607"</f>
        <v>140607</v>
      </c>
      <c r="C71" s="11" t="s">
        <v>85</v>
      </c>
      <c r="D71" s="1">
        <v>1</v>
      </c>
      <c r="E71" s="1">
        <v>1249</v>
      </c>
      <c r="F71" s="1">
        <v>950</v>
      </c>
      <c r="G71" s="1">
        <v>394</v>
      </c>
      <c r="H71" s="1">
        <v>556</v>
      </c>
      <c r="I71" s="1">
        <v>2</v>
      </c>
      <c r="J71" s="1">
        <v>6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556</v>
      </c>
      <c r="S71" s="1">
        <v>0</v>
      </c>
      <c r="T71" s="1">
        <v>0</v>
      </c>
      <c r="U71" s="1">
        <v>556</v>
      </c>
      <c r="V71" s="1">
        <v>22</v>
      </c>
      <c r="W71" s="1">
        <v>9</v>
      </c>
      <c r="X71" s="1">
        <v>13</v>
      </c>
      <c r="Y71" s="1">
        <v>0</v>
      </c>
      <c r="Z71" s="1">
        <v>534</v>
      </c>
      <c r="AA71" s="2">
        <v>347</v>
      </c>
      <c r="AB71" s="3">
        <v>187</v>
      </c>
      <c r="AC71" s="1">
        <v>534</v>
      </c>
    </row>
    <row r="72" spans="1:29">
      <c r="A72" s="1" t="s">
        <v>84</v>
      </c>
      <c r="B72" s="1" t="str">
        <f t="shared" si="5"/>
        <v>140607</v>
      </c>
      <c r="C72" s="11" t="s">
        <v>86</v>
      </c>
      <c r="D72" s="1">
        <v>2</v>
      </c>
      <c r="E72" s="1">
        <v>1003</v>
      </c>
      <c r="F72" s="1">
        <v>791</v>
      </c>
      <c r="G72" s="1">
        <v>247</v>
      </c>
      <c r="H72" s="1">
        <v>544</v>
      </c>
      <c r="I72" s="1">
        <v>6</v>
      </c>
      <c r="J72" s="1">
        <v>4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544</v>
      </c>
      <c r="S72" s="1">
        <v>0</v>
      </c>
      <c r="T72" s="1">
        <v>0</v>
      </c>
      <c r="U72" s="1">
        <v>544</v>
      </c>
      <c r="V72" s="1">
        <v>38</v>
      </c>
      <c r="W72" s="1">
        <v>14</v>
      </c>
      <c r="X72" s="1">
        <v>24</v>
      </c>
      <c r="Y72" s="1">
        <v>0</v>
      </c>
      <c r="Z72" s="1">
        <v>506</v>
      </c>
      <c r="AA72" s="2">
        <v>362</v>
      </c>
      <c r="AB72" s="3">
        <v>144</v>
      </c>
      <c r="AC72" s="1">
        <v>506</v>
      </c>
    </row>
    <row r="73" spans="1:29">
      <c r="A73" s="1" t="s">
        <v>84</v>
      </c>
      <c r="B73" s="1" t="str">
        <f t="shared" si="5"/>
        <v>140607</v>
      </c>
      <c r="C73" s="11" t="s">
        <v>87</v>
      </c>
      <c r="D73" s="1">
        <v>3</v>
      </c>
      <c r="E73" s="1">
        <v>1439</v>
      </c>
      <c r="F73" s="1">
        <v>1090</v>
      </c>
      <c r="G73" s="1">
        <v>518</v>
      </c>
      <c r="H73" s="1">
        <v>572</v>
      </c>
      <c r="I73" s="1">
        <v>0</v>
      </c>
      <c r="J73" s="1">
        <v>1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572</v>
      </c>
      <c r="S73" s="1">
        <v>0</v>
      </c>
      <c r="T73" s="1">
        <v>1</v>
      </c>
      <c r="U73" s="1">
        <v>571</v>
      </c>
      <c r="V73" s="1">
        <v>21</v>
      </c>
      <c r="W73" s="1">
        <v>4</v>
      </c>
      <c r="X73" s="1">
        <v>17</v>
      </c>
      <c r="Y73" s="1">
        <v>0</v>
      </c>
      <c r="Z73" s="1">
        <v>550</v>
      </c>
      <c r="AA73" s="2">
        <v>368</v>
      </c>
      <c r="AB73" s="3">
        <v>182</v>
      </c>
      <c r="AC73" s="1">
        <v>550</v>
      </c>
    </row>
    <row r="74" spans="1:29">
      <c r="A74" s="1" t="s">
        <v>84</v>
      </c>
      <c r="B74" s="1" t="str">
        <f t="shared" si="5"/>
        <v>140607</v>
      </c>
      <c r="C74" s="11" t="s">
        <v>88</v>
      </c>
      <c r="D74" s="1">
        <v>4</v>
      </c>
      <c r="E74" s="1">
        <v>716</v>
      </c>
      <c r="F74" s="1">
        <v>540</v>
      </c>
      <c r="G74" s="1">
        <v>268</v>
      </c>
      <c r="H74" s="1">
        <v>272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272</v>
      </c>
      <c r="S74" s="1">
        <v>0</v>
      </c>
      <c r="T74" s="1">
        <v>0</v>
      </c>
      <c r="U74" s="1">
        <v>272</v>
      </c>
      <c r="V74" s="1">
        <v>9</v>
      </c>
      <c r="W74" s="1">
        <v>2</v>
      </c>
      <c r="X74" s="1">
        <v>7</v>
      </c>
      <c r="Y74" s="1">
        <v>0</v>
      </c>
      <c r="Z74" s="1">
        <v>263</v>
      </c>
      <c r="AA74" s="2">
        <v>155</v>
      </c>
      <c r="AB74" s="3">
        <v>108</v>
      </c>
      <c r="AC74" s="1">
        <v>263</v>
      </c>
    </row>
    <row r="75" spans="1:29">
      <c r="A75" s="1" t="s">
        <v>84</v>
      </c>
      <c r="B75" s="1" t="str">
        <f t="shared" si="5"/>
        <v>140607</v>
      </c>
      <c r="C75" s="11" t="s">
        <v>89</v>
      </c>
      <c r="D75" s="1">
        <v>5</v>
      </c>
      <c r="E75" s="1">
        <v>575</v>
      </c>
      <c r="F75" s="1">
        <v>440</v>
      </c>
      <c r="G75" s="1">
        <v>168</v>
      </c>
      <c r="H75" s="1">
        <v>272</v>
      </c>
      <c r="I75" s="1">
        <v>0</v>
      </c>
      <c r="J75" s="1">
        <v>6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272</v>
      </c>
      <c r="S75" s="1">
        <v>0</v>
      </c>
      <c r="T75" s="1">
        <v>0</v>
      </c>
      <c r="U75" s="1">
        <v>272</v>
      </c>
      <c r="V75" s="1">
        <v>12</v>
      </c>
      <c r="W75" s="1">
        <v>5</v>
      </c>
      <c r="X75" s="1">
        <v>7</v>
      </c>
      <c r="Y75" s="1">
        <v>0</v>
      </c>
      <c r="Z75" s="1">
        <v>260</v>
      </c>
      <c r="AA75" s="2">
        <v>186</v>
      </c>
      <c r="AB75" s="3">
        <v>74</v>
      </c>
      <c r="AC75" s="1">
        <v>260</v>
      </c>
    </row>
    <row r="76" spans="1:29">
      <c r="A76" s="1" t="s">
        <v>84</v>
      </c>
      <c r="B76" s="1" t="str">
        <f t="shared" si="5"/>
        <v>140607</v>
      </c>
      <c r="C76" s="11" t="s">
        <v>90</v>
      </c>
      <c r="D76" s="1">
        <v>6</v>
      </c>
      <c r="E76" s="1">
        <v>595</v>
      </c>
      <c r="F76" s="1">
        <v>450</v>
      </c>
      <c r="G76" s="1">
        <v>199</v>
      </c>
      <c r="H76" s="1">
        <v>251</v>
      </c>
      <c r="I76" s="1">
        <v>0</v>
      </c>
      <c r="J76" s="1">
        <v>2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251</v>
      </c>
      <c r="S76" s="1">
        <v>0</v>
      </c>
      <c r="T76" s="1">
        <v>0</v>
      </c>
      <c r="U76" s="1">
        <v>251</v>
      </c>
      <c r="V76" s="1">
        <v>5</v>
      </c>
      <c r="W76" s="1">
        <v>1</v>
      </c>
      <c r="X76" s="1">
        <v>4</v>
      </c>
      <c r="Y76" s="1">
        <v>0</v>
      </c>
      <c r="Z76" s="1">
        <v>246</v>
      </c>
      <c r="AA76" s="2">
        <v>192</v>
      </c>
      <c r="AB76" s="3">
        <v>54</v>
      </c>
      <c r="AC76" s="1">
        <v>246</v>
      </c>
    </row>
    <row r="77" spans="1:29">
      <c r="A77" s="1" t="s">
        <v>84</v>
      </c>
      <c r="B77" s="1" t="str">
        <f t="shared" si="5"/>
        <v>140607</v>
      </c>
      <c r="C77" s="11" t="s">
        <v>91</v>
      </c>
      <c r="D77" s="1">
        <v>7</v>
      </c>
      <c r="E77" s="1">
        <v>758</v>
      </c>
      <c r="F77" s="1">
        <v>570</v>
      </c>
      <c r="G77" s="1">
        <v>265</v>
      </c>
      <c r="H77" s="1">
        <v>305</v>
      </c>
      <c r="I77" s="1">
        <v>0</v>
      </c>
      <c r="J77" s="1">
        <v>1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305</v>
      </c>
      <c r="S77" s="1">
        <v>0</v>
      </c>
      <c r="T77" s="1">
        <v>0</v>
      </c>
      <c r="U77" s="1">
        <v>305</v>
      </c>
      <c r="V77" s="1">
        <v>7</v>
      </c>
      <c r="W77" s="1">
        <v>1</v>
      </c>
      <c r="X77" s="1">
        <v>6</v>
      </c>
      <c r="Y77" s="1">
        <v>0</v>
      </c>
      <c r="Z77" s="1">
        <v>298</v>
      </c>
      <c r="AA77" s="2">
        <v>168</v>
      </c>
      <c r="AB77" s="3">
        <v>130</v>
      </c>
      <c r="AC77" s="1">
        <v>298</v>
      </c>
    </row>
    <row r="78" spans="1:29">
      <c r="A78" s="1" t="s">
        <v>84</v>
      </c>
      <c r="B78" s="1" t="str">
        <f t="shared" si="5"/>
        <v>140607</v>
      </c>
      <c r="C78" s="11" t="s">
        <v>92</v>
      </c>
      <c r="D78" s="1">
        <v>8</v>
      </c>
      <c r="E78" s="1">
        <v>592</v>
      </c>
      <c r="F78" s="1">
        <v>450</v>
      </c>
      <c r="G78" s="1">
        <v>203</v>
      </c>
      <c r="H78" s="1">
        <v>247</v>
      </c>
      <c r="I78" s="1">
        <v>0</v>
      </c>
      <c r="J78" s="1">
        <v>2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247</v>
      </c>
      <c r="S78" s="1">
        <v>0</v>
      </c>
      <c r="T78" s="1">
        <v>0</v>
      </c>
      <c r="U78" s="1">
        <v>247</v>
      </c>
      <c r="V78" s="1">
        <v>3</v>
      </c>
      <c r="W78" s="1">
        <v>1</v>
      </c>
      <c r="X78" s="1">
        <v>2</v>
      </c>
      <c r="Y78" s="1">
        <v>0</v>
      </c>
      <c r="Z78" s="1">
        <v>244</v>
      </c>
      <c r="AA78" s="2">
        <v>153</v>
      </c>
      <c r="AB78" s="3">
        <v>91</v>
      </c>
      <c r="AC78" s="1">
        <v>244</v>
      </c>
    </row>
    <row r="79" spans="1:29">
      <c r="A79" s="1" t="s">
        <v>84</v>
      </c>
      <c r="B79" s="1" t="str">
        <f t="shared" si="5"/>
        <v>140607</v>
      </c>
      <c r="C79" s="11" t="s">
        <v>93</v>
      </c>
      <c r="D79" s="1">
        <v>9</v>
      </c>
      <c r="E79" s="1">
        <v>476</v>
      </c>
      <c r="F79" s="1">
        <v>363</v>
      </c>
      <c r="G79" s="1">
        <v>174</v>
      </c>
      <c r="H79" s="1">
        <v>189</v>
      </c>
      <c r="I79" s="1">
        <v>1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189</v>
      </c>
      <c r="S79" s="1">
        <v>0</v>
      </c>
      <c r="T79" s="1">
        <v>0</v>
      </c>
      <c r="U79" s="1">
        <v>189</v>
      </c>
      <c r="V79" s="1">
        <v>6</v>
      </c>
      <c r="W79" s="1">
        <v>0</v>
      </c>
      <c r="X79" s="1">
        <v>4</v>
      </c>
      <c r="Y79" s="1">
        <v>0</v>
      </c>
      <c r="Z79" s="1">
        <v>183</v>
      </c>
      <c r="AA79" s="2">
        <v>121</v>
      </c>
      <c r="AB79" s="3">
        <v>62</v>
      </c>
      <c r="AC79" s="1">
        <v>183</v>
      </c>
    </row>
    <row r="80" spans="1:29">
      <c r="A80" s="1" t="s">
        <v>94</v>
      </c>
      <c r="B80" s="1" t="str">
        <f t="shared" ref="B80:B86" si="6">"140608"</f>
        <v>140608</v>
      </c>
      <c r="C80" s="11" t="s">
        <v>95</v>
      </c>
      <c r="D80" s="1">
        <v>1</v>
      </c>
      <c r="E80" s="1">
        <v>1751</v>
      </c>
      <c r="F80" s="1">
        <v>1325</v>
      </c>
      <c r="G80" s="1">
        <v>365</v>
      </c>
      <c r="H80" s="1">
        <v>960</v>
      </c>
      <c r="I80" s="1">
        <v>8</v>
      </c>
      <c r="J80" s="1">
        <v>11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958</v>
      </c>
      <c r="S80" s="1">
        <v>0</v>
      </c>
      <c r="T80" s="1">
        <v>0</v>
      </c>
      <c r="U80" s="1">
        <v>958</v>
      </c>
      <c r="V80" s="1">
        <v>43</v>
      </c>
      <c r="W80" s="1">
        <v>21</v>
      </c>
      <c r="X80" s="1">
        <v>22</v>
      </c>
      <c r="Y80" s="1">
        <v>0</v>
      </c>
      <c r="Z80" s="1">
        <v>915</v>
      </c>
      <c r="AA80" s="2">
        <v>718</v>
      </c>
      <c r="AB80" s="3">
        <v>197</v>
      </c>
      <c r="AC80" s="1">
        <v>915</v>
      </c>
    </row>
    <row r="81" spans="1:29">
      <c r="A81" s="1" t="s">
        <v>94</v>
      </c>
      <c r="B81" s="1" t="str">
        <f t="shared" si="6"/>
        <v>140608</v>
      </c>
      <c r="C81" s="11" t="s">
        <v>96</v>
      </c>
      <c r="D81" s="1">
        <v>2</v>
      </c>
      <c r="E81" s="1">
        <v>1506</v>
      </c>
      <c r="F81" s="1">
        <v>1143</v>
      </c>
      <c r="G81" s="1">
        <v>237</v>
      </c>
      <c r="H81" s="1">
        <v>906</v>
      </c>
      <c r="I81" s="1">
        <v>0</v>
      </c>
      <c r="J81" s="1">
        <v>7</v>
      </c>
      <c r="K81" s="1">
        <v>1</v>
      </c>
      <c r="L81" s="1">
        <v>1</v>
      </c>
      <c r="M81" s="1">
        <v>0</v>
      </c>
      <c r="N81" s="1">
        <v>0</v>
      </c>
      <c r="O81" s="1">
        <v>0</v>
      </c>
      <c r="P81" s="1">
        <v>0</v>
      </c>
      <c r="Q81" s="1">
        <v>1</v>
      </c>
      <c r="R81" s="1">
        <v>907</v>
      </c>
      <c r="S81" s="1">
        <v>1</v>
      </c>
      <c r="T81" s="1">
        <v>0</v>
      </c>
      <c r="U81" s="1">
        <v>907</v>
      </c>
      <c r="V81" s="1">
        <v>37</v>
      </c>
      <c r="W81" s="1">
        <v>16</v>
      </c>
      <c r="X81" s="1">
        <v>20</v>
      </c>
      <c r="Y81" s="1">
        <v>0</v>
      </c>
      <c r="Z81" s="1">
        <v>870</v>
      </c>
      <c r="AA81" s="2">
        <v>621</v>
      </c>
      <c r="AB81" s="3">
        <v>249</v>
      </c>
      <c r="AC81" s="1">
        <v>870</v>
      </c>
    </row>
    <row r="82" spans="1:29">
      <c r="A82" s="1" t="s">
        <v>94</v>
      </c>
      <c r="B82" s="1" t="str">
        <f t="shared" si="6"/>
        <v>140608</v>
      </c>
      <c r="C82" s="11" t="s">
        <v>97</v>
      </c>
      <c r="D82" s="1">
        <v>3</v>
      </c>
      <c r="E82" s="1">
        <v>1258</v>
      </c>
      <c r="F82" s="1">
        <v>950</v>
      </c>
      <c r="G82" s="1">
        <v>392</v>
      </c>
      <c r="H82" s="1">
        <v>558</v>
      </c>
      <c r="I82" s="1">
        <v>1</v>
      </c>
      <c r="J82" s="1">
        <v>4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558</v>
      </c>
      <c r="S82" s="1">
        <v>0</v>
      </c>
      <c r="T82" s="1">
        <v>0</v>
      </c>
      <c r="U82" s="1">
        <v>558</v>
      </c>
      <c r="V82" s="1">
        <v>12</v>
      </c>
      <c r="W82" s="1">
        <v>4</v>
      </c>
      <c r="X82" s="1">
        <v>8</v>
      </c>
      <c r="Y82" s="1">
        <v>0</v>
      </c>
      <c r="Z82" s="1">
        <v>546</v>
      </c>
      <c r="AA82" s="2">
        <v>428</v>
      </c>
      <c r="AB82" s="3">
        <v>118</v>
      </c>
      <c r="AC82" s="1">
        <v>546</v>
      </c>
    </row>
    <row r="83" spans="1:29">
      <c r="A83" s="1" t="s">
        <v>94</v>
      </c>
      <c r="B83" s="1" t="str">
        <f t="shared" si="6"/>
        <v>140608</v>
      </c>
      <c r="C83" s="11" t="s">
        <v>98</v>
      </c>
      <c r="D83" s="1">
        <v>4</v>
      </c>
      <c r="E83" s="1">
        <v>974</v>
      </c>
      <c r="F83" s="1">
        <v>732</v>
      </c>
      <c r="G83" s="1">
        <v>342</v>
      </c>
      <c r="H83" s="1">
        <v>390</v>
      </c>
      <c r="I83" s="1">
        <v>0</v>
      </c>
      <c r="J83" s="1">
        <v>6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390</v>
      </c>
      <c r="S83" s="1">
        <v>0</v>
      </c>
      <c r="T83" s="1">
        <v>0</v>
      </c>
      <c r="U83" s="1">
        <v>390</v>
      </c>
      <c r="V83" s="1">
        <v>7</v>
      </c>
      <c r="W83" s="1">
        <v>0</v>
      </c>
      <c r="X83" s="1">
        <v>5</v>
      </c>
      <c r="Y83" s="1">
        <v>0</v>
      </c>
      <c r="Z83" s="1">
        <v>383</v>
      </c>
      <c r="AA83" s="2">
        <v>305</v>
      </c>
      <c r="AB83" s="3">
        <v>78</v>
      </c>
      <c r="AC83" s="1">
        <v>383</v>
      </c>
    </row>
    <row r="84" spans="1:29">
      <c r="A84" s="1" t="s">
        <v>94</v>
      </c>
      <c r="B84" s="1" t="str">
        <f t="shared" si="6"/>
        <v>140608</v>
      </c>
      <c r="C84" s="11" t="s">
        <v>99</v>
      </c>
      <c r="D84" s="1">
        <v>5</v>
      </c>
      <c r="E84" s="1">
        <v>1320</v>
      </c>
      <c r="F84" s="1">
        <v>1001</v>
      </c>
      <c r="G84" s="1">
        <v>353</v>
      </c>
      <c r="H84" s="1">
        <v>648</v>
      </c>
      <c r="I84" s="1">
        <v>0</v>
      </c>
      <c r="J84" s="1">
        <v>7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648</v>
      </c>
      <c r="S84" s="1">
        <v>0</v>
      </c>
      <c r="T84" s="1">
        <v>0</v>
      </c>
      <c r="U84" s="1">
        <v>648</v>
      </c>
      <c r="V84" s="1">
        <v>10</v>
      </c>
      <c r="W84" s="1">
        <v>4</v>
      </c>
      <c r="X84" s="1">
        <v>6</v>
      </c>
      <c r="Y84" s="1">
        <v>0</v>
      </c>
      <c r="Z84" s="1">
        <v>638</v>
      </c>
      <c r="AA84" s="2">
        <v>439</v>
      </c>
      <c r="AB84" s="3">
        <v>199</v>
      </c>
      <c r="AC84" s="1">
        <v>638</v>
      </c>
    </row>
    <row r="85" spans="1:29">
      <c r="A85" s="1" t="s">
        <v>94</v>
      </c>
      <c r="B85" s="1" t="str">
        <f t="shared" si="6"/>
        <v>140608</v>
      </c>
      <c r="C85" s="11" t="s">
        <v>100</v>
      </c>
      <c r="D85" s="1">
        <v>6</v>
      </c>
      <c r="E85" s="1">
        <v>63</v>
      </c>
      <c r="F85" s="1">
        <v>63</v>
      </c>
      <c r="G85" s="1">
        <v>17</v>
      </c>
      <c r="H85" s="1">
        <v>46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46</v>
      </c>
      <c r="S85" s="1">
        <v>0</v>
      </c>
      <c r="T85" s="1">
        <v>0</v>
      </c>
      <c r="U85" s="1">
        <v>46</v>
      </c>
      <c r="V85" s="1">
        <v>5</v>
      </c>
      <c r="W85" s="1">
        <v>1</v>
      </c>
      <c r="X85" s="1">
        <v>2</v>
      </c>
      <c r="Y85" s="1">
        <v>0</v>
      </c>
      <c r="Z85" s="1">
        <v>41</v>
      </c>
      <c r="AA85" s="2">
        <v>36</v>
      </c>
      <c r="AB85" s="3">
        <v>5</v>
      </c>
      <c r="AC85" s="1">
        <v>41</v>
      </c>
    </row>
    <row r="86" spans="1:29">
      <c r="A86" s="1" t="s">
        <v>94</v>
      </c>
      <c r="B86" s="1" t="str">
        <f t="shared" si="6"/>
        <v>140608</v>
      </c>
      <c r="C86" s="11" t="s">
        <v>101</v>
      </c>
      <c r="D86" s="1">
        <v>7</v>
      </c>
      <c r="E86" s="1">
        <v>34</v>
      </c>
      <c r="F86" s="1">
        <v>60</v>
      </c>
      <c r="G86" s="1">
        <v>46</v>
      </c>
      <c r="H86" s="1">
        <v>14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14</v>
      </c>
      <c r="S86" s="1">
        <v>0</v>
      </c>
      <c r="T86" s="1">
        <v>0</v>
      </c>
      <c r="U86" s="1">
        <v>14</v>
      </c>
      <c r="V86" s="1">
        <v>0</v>
      </c>
      <c r="W86" s="1">
        <v>0</v>
      </c>
      <c r="X86" s="1">
        <v>0</v>
      </c>
      <c r="Y86" s="1">
        <v>0</v>
      </c>
      <c r="Z86" s="1">
        <v>14</v>
      </c>
      <c r="AA86" s="2">
        <v>10</v>
      </c>
      <c r="AB86" s="3">
        <v>4</v>
      </c>
      <c r="AC86" s="1">
        <v>14</v>
      </c>
    </row>
    <row r="87" spans="1:29">
      <c r="A87" s="1" t="s">
        <v>102</v>
      </c>
      <c r="B87" s="1" t="str">
        <f>"140609"</f>
        <v>140609</v>
      </c>
      <c r="C87" s="11" t="s">
        <v>103</v>
      </c>
      <c r="D87" s="1">
        <v>1</v>
      </c>
      <c r="E87" s="1">
        <v>1019</v>
      </c>
      <c r="F87" s="1">
        <v>760</v>
      </c>
      <c r="G87" s="1">
        <v>306</v>
      </c>
      <c r="H87" s="1">
        <v>454</v>
      </c>
      <c r="I87" s="1">
        <v>0</v>
      </c>
      <c r="J87" s="1">
        <v>11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454</v>
      </c>
      <c r="S87" s="1">
        <v>0</v>
      </c>
      <c r="T87" s="1">
        <v>0</v>
      </c>
      <c r="U87" s="1">
        <v>454</v>
      </c>
      <c r="V87" s="1">
        <v>28</v>
      </c>
      <c r="W87" s="1">
        <v>5</v>
      </c>
      <c r="X87" s="1">
        <v>23</v>
      </c>
      <c r="Y87" s="1">
        <v>0</v>
      </c>
      <c r="Z87" s="1">
        <v>426</v>
      </c>
      <c r="AA87" s="2">
        <v>210</v>
      </c>
      <c r="AB87" s="3">
        <v>216</v>
      </c>
      <c r="AC87" s="1">
        <v>426</v>
      </c>
    </row>
    <row r="88" spans="1:29">
      <c r="A88" s="1" t="s">
        <v>102</v>
      </c>
      <c r="B88" s="1" t="str">
        <f>"140609"</f>
        <v>140609</v>
      </c>
      <c r="C88" s="11" t="s">
        <v>104</v>
      </c>
      <c r="D88" s="1">
        <v>2</v>
      </c>
      <c r="E88" s="1">
        <v>658</v>
      </c>
      <c r="F88" s="1">
        <v>500</v>
      </c>
      <c r="G88" s="1">
        <v>216</v>
      </c>
      <c r="H88" s="1">
        <v>284</v>
      </c>
      <c r="I88" s="1">
        <v>0</v>
      </c>
      <c r="J88" s="1">
        <v>1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284</v>
      </c>
      <c r="S88" s="1">
        <v>0</v>
      </c>
      <c r="T88" s="1">
        <v>0</v>
      </c>
      <c r="U88" s="1">
        <v>284</v>
      </c>
      <c r="V88" s="1">
        <v>7</v>
      </c>
      <c r="W88" s="1">
        <v>1</v>
      </c>
      <c r="X88" s="1">
        <v>6</v>
      </c>
      <c r="Y88" s="1">
        <v>0</v>
      </c>
      <c r="Z88" s="1">
        <v>277</v>
      </c>
      <c r="AA88" s="2">
        <v>77</v>
      </c>
      <c r="AB88" s="3">
        <v>200</v>
      </c>
      <c r="AC88" s="1">
        <v>277</v>
      </c>
    </row>
    <row r="89" spans="1:29">
      <c r="A89" s="1" t="s">
        <v>102</v>
      </c>
      <c r="B89" s="1" t="str">
        <f>"140609"</f>
        <v>140609</v>
      </c>
      <c r="C89" s="11" t="s">
        <v>105</v>
      </c>
      <c r="D89" s="1">
        <v>3</v>
      </c>
      <c r="E89" s="1">
        <v>777</v>
      </c>
      <c r="F89" s="1">
        <v>590</v>
      </c>
      <c r="G89" s="1">
        <v>216</v>
      </c>
      <c r="H89" s="1">
        <v>374</v>
      </c>
      <c r="I89" s="1">
        <v>0</v>
      </c>
      <c r="J89" s="1">
        <v>4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374</v>
      </c>
      <c r="S89" s="1">
        <v>0</v>
      </c>
      <c r="T89" s="1">
        <v>0</v>
      </c>
      <c r="U89" s="1">
        <v>374</v>
      </c>
      <c r="V89" s="1">
        <v>8</v>
      </c>
      <c r="W89" s="1">
        <v>3</v>
      </c>
      <c r="X89" s="1">
        <v>5</v>
      </c>
      <c r="Y89" s="1">
        <v>0</v>
      </c>
      <c r="Z89" s="1">
        <v>366</v>
      </c>
      <c r="AA89" s="2">
        <v>142</v>
      </c>
      <c r="AB89" s="3">
        <v>224</v>
      </c>
      <c r="AC89" s="1">
        <v>366</v>
      </c>
    </row>
    <row r="90" spans="1:29">
      <c r="A90" s="1" t="s">
        <v>102</v>
      </c>
      <c r="B90" s="1" t="str">
        <f>"140609"</f>
        <v>140609</v>
      </c>
      <c r="C90" s="11" t="s">
        <v>106</v>
      </c>
      <c r="D90" s="1">
        <v>4</v>
      </c>
      <c r="E90" s="1">
        <v>1359</v>
      </c>
      <c r="F90" s="1">
        <v>1028</v>
      </c>
      <c r="G90" s="1">
        <v>357</v>
      </c>
      <c r="H90" s="1">
        <v>671</v>
      </c>
      <c r="I90" s="1">
        <v>0</v>
      </c>
      <c r="J90" s="1">
        <v>1</v>
      </c>
      <c r="K90" s="1">
        <v>2</v>
      </c>
      <c r="L90" s="1">
        <v>2</v>
      </c>
      <c r="M90" s="1">
        <v>0</v>
      </c>
      <c r="N90" s="1">
        <v>0</v>
      </c>
      <c r="O90" s="1">
        <v>0</v>
      </c>
      <c r="P90" s="1">
        <v>0</v>
      </c>
      <c r="Q90" s="1">
        <v>2</v>
      </c>
      <c r="R90" s="1">
        <v>673</v>
      </c>
      <c r="S90" s="1">
        <v>2</v>
      </c>
      <c r="T90" s="1">
        <v>0</v>
      </c>
      <c r="U90" s="1">
        <v>673</v>
      </c>
      <c r="V90" s="1">
        <v>30</v>
      </c>
      <c r="W90" s="1">
        <v>8</v>
      </c>
      <c r="X90" s="1">
        <v>22</v>
      </c>
      <c r="Y90" s="1">
        <v>0</v>
      </c>
      <c r="Z90" s="1">
        <v>643</v>
      </c>
      <c r="AA90" s="2">
        <v>323</v>
      </c>
      <c r="AB90" s="3">
        <v>320</v>
      </c>
      <c r="AC90" s="1">
        <v>643</v>
      </c>
    </row>
    <row r="91" spans="1:29">
      <c r="A91" s="1" t="s">
        <v>107</v>
      </c>
      <c r="B91" s="1" t="str">
        <f t="shared" ref="B91:B104" si="7">"140611"</f>
        <v>140611</v>
      </c>
      <c r="C91" s="11" t="s">
        <v>108</v>
      </c>
      <c r="D91" s="1">
        <v>1</v>
      </c>
      <c r="E91" s="1">
        <v>1854</v>
      </c>
      <c r="F91" s="1">
        <v>1400</v>
      </c>
      <c r="G91" s="1">
        <v>344</v>
      </c>
      <c r="H91" s="1">
        <v>1055</v>
      </c>
      <c r="I91" s="1">
        <v>1</v>
      </c>
      <c r="J91" s="1">
        <v>13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1056</v>
      </c>
      <c r="S91" s="1">
        <v>0</v>
      </c>
      <c r="T91" s="1">
        <v>0</v>
      </c>
      <c r="U91" s="1">
        <v>1056</v>
      </c>
      <c r="V91" s="1">
        <v>63</v>
      </c>
      <c r="W91" s="1">
        <v>20</v>
      </c>
      <c r="X91" s="1">
        <v>43</v>
      </c>
      <c r="Y91" s="1">
        <v>0</v>
      </c>
      <c r="Z91" s="1">
        <v>993</v>
      </c>
      <c r="AA91" s="2">
        <v>565</v>
      </c>
      <c r="AB91" s="3">
        <v>428</v>
      </c>
      <c r="AC91" s="1">
        <v>993</v>
      </c>
    </row>
    <row r="92" spans="1:29">
      <c r="A92" s="1" t="s">
        <v>107</v>
      </c>
      <c r="B92" s="1" t="str">
        <f t="shared" si="7"/>
        <v>140611</v>
      </c>
      <c r="C92" s="11" t="s">
        <v>109</v>
      </c>
      <c r="D92" s="1">
        <v>2</v>
      </c>
      <c r="E92" s="1">
        <v>1670</v>
      </c>
      <c r="F92" s="1">
        <v>1278</v>
      </c>
      <c r="G92" s="1">
        <v>393</v>
      </c>
      <c r="H92" s="1">
        <v>885</v>
      </c>
      <c r="I92" s="1">
        <v>1</v>
      </c>
      <c r="J92" s="1">
        <v>5</v>
      </c>
      <c r="K92" s="1">
        <v>1</v>
      </c>
      <c r="L92" s="1">
        <v>1</v>
      </c>
      <c r="M92" s="1">
        <v>0</v>
      </c>
      <c r="N92" s="1">
        <v>0</v>
      </c>
      <c r="O92" s="1">
        <v>0</v>
      </c>
      <c r="P92" s="1">
        <v>0</v>
      </c>
      <c r="Q92" s="1">
        <v>1</v>
      </c>
      <c r="R92" s="1">
        <v>886</v>
      </c>
      <c r="S92" s="1">
        <v>1</v>
      </c>
      <c r="T92" s="1">
        <v>0</v>
      </c>
      <c r="U92" s="1">
        <v>886</v>
      </c>
      <c r="V92" s="1">
        <v>53</v>
      </c>
      <c r="W92" s="1">
        <v>18</v>
      </c>
      <c r="X92" s="1">
        <v>26</v>
      </c>
      <c r="Y92" s="1">
        <v>0</v>
      </c>
      <c r="Z92" s="1">
        <v>833</v>
      </c>
      <c r="AA92" s="2">
        <v>534</v>
      </c>
      <c r="AB92" s="3">
        <v>299</v>
      </c>
      <c r="AC92" s="1">
        <v>833</v>
      </c>
    </row>
    <row r="93" spans="1:29">
      <c r="A93" s="1" t="s">
        <v>107</v>
      </c>
      <c r="B93" s="1" t="str">
        <f t="shared" si="7"/>
        <v>140611</v>
      </c>
      <c r="C93" s="11" t="s">
        <v>110</v>
      </c>
      <c r="D93" s="1">
        <v>3</v>
      </c>
      <c r="E93" s="1">
        <v>1256</v>
      </c>
      <c r="F93" s="1">
        <v>962</v>
      </c>
      <c r="G93" s="1">
        <v>385</v>
      </c>
      <c r="H93" s="1">
        <v>577</v>
      </c>
      <c r="I93" s="1">
        <v>3</v>
      </c>
      <c r="J93" s="1">
        <v>3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577</v>
      </c>
      <c r="S93" s="1">
        <v>0</v>
      </c>
      <c r="T93" s="1">
        <v>0</v>
      </c>
      <c r="U93" s="1">
        <v>577</v>
      </c>
      <c r="V93" s="1">
        <v>33</v>
      </c>
      <c r="W93" s="1">
        <v>12</v>
      </c>
      <c r="X93" s="1">
        <v>21</v>
      </c>
      <c r="Y93" s="1">
        <v>0</v>
      </c>
      <c r="Z93" s="1">
        <v>544</v>
      </c>
      <c r="AA93" s="2">
        <v>354</v>
      </c>
      <c r="AB93" s="3">
        <v>190</v>
      </c>
      <c r="AC93" s="1">
        <v>544</v>
      </c>
    </row>
    <row r="94" spans="1:29">
      <c r="A94" s="1" t="s">
        <v>107</v>
      </c>
      <c r="B94" s="1" t="str">
        <f t="shared" si="7"/>
        <v>140611</v>
      </c>
      <c r="C94" s="11" t="s">
        <v>111</v>
      </c>
      <c r="D94" s="1">
        <v>4</v>
      </c>
      <c r="E94" s="1">
        <v>1105</v>
      </c>
      <c r="F94" s="1">
        <v>839</v>
      </c>
      <c r="G94" s="1">
        <v>296</v>
      </c>
      <c r="H94" s="1">
        <v>543</v>
      </c>
      <c r="I94" s="1">
        <v>0</v>
      </c>
      <c r="J94" s="1">
        <v>3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543</v>
      </c>
      <c r="S94" s="1">
        <v>0</v>
      </c>
      <c r="T94" s="1">
        <v>0</v>
      </c>
      <c r="U94" s="1">
        <v>543</v>
      </c>
      <c r="V94" s="1">
        <v>49</v>
      </c>
      <c r="W94" s="1">
        <v>22</v>
      </c>
      <c r="X94" s="1">
        <v>27</v>
      </c>
      <c r="Y94" s="1">
        <v>0</v>
      </c>
      <c r="Z94" s="1">
        <v>494</v>
      </c>
      <c r="AA94" s="2">
        <v>297</v>
      </c>
      <c r="AB94" s="3">
        <v>197</v>
      </c>
      <c r="AC94" s="1">
        <v>494</v>
      </c>
    </row>
    <row r="95" spans="1:29">
      <c r="A95" s="1" t="s">
        <v>107</v>
      </c>
      <c r="B95" s="1" t="str">
        <f t="shared" si="7"/>
        <v>140611</v>
      </c>
      <c r="C95" s="11" t="s">
        <v>112</v>
      </c>
      <c r="D95" s="1">
        <v>5</v>
      </c>
      <c r="E95" s="1">
        <v>1687</v>
      </c>
      <c r="F95" s="1">
        <v>1288</v>
      </c>
      <c r="G95" s="1">
        <v>364</v>
      </c>
      <c r="H95" s="1">
        <v>924</v>
      </c>
      <c r="I95" s="1">
        <v>0</v>
      </c>
      <c r="J95" s="1">
        <v>1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924</v>
      </c>
      <c r="S95" s="1">
        <v>0</v>
      </c>
      <c r="T95" s="1">
        <v>0</v>
      </c>
      <c r="U95" s="1">
        <v>924</v>
      </c>
      <c r="V95" s="1">
        <v>66</v>
      </c>
      <c r="W95" s="1">
        <v>18</v>
      </c>
      <c r="X95" s="1">
        <v>48</v>
      </c>
      <c r="Y95" s="1">
        <v>0</v>
      </c>
      <c r="Z95" s="1">
        <v>858</v>
      </c>
      <c r="AA95" s="2">
        <v>521</v>
      </c>
      <c r="AB95" s="3">
        <v>337</v>
      </c>
      <c r="AC95" s="1">
        <v>858</v>
      </c>
    </row>
    <row r="96" spans="1:29">
      <c r="A96" s="1" t="s">
        <v>107</v>
      </c>
      <c r="B96" s="1" t="str">
        <f t="shared" si="7"/>
        <v>140611</v>
      </c>
      <c r="C96" s="11" t="s">
        <v>113</v>
      </c>
      <c r="D96" s="1">
        <v>6</v>
      </c>
      <c r="E96" s="1">
        <v>1793</v>
      </c>
      <c r="F96" s="1">
        <v>1350</v>
      </c>
      <c r="G96" s="1">
        <v>352</v>
      </c>
      <c r="H96" s="1">
        <v>998</v>
      </c>
      <c r="I96" s="1">
        <v>0</v>
      </c>
      <c r="J96" s="1">
        <v>9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998</v>
      </c>
      <c r="S96" s="1">
        <v>0</v>
      </c>
      <c r="T96" s="1">
        <v>0</v>
      </c>
      <c r="U96" s="1">
        <v>998</v>
      </c>
      <c r="V96" s="1">
        <v>62</v>
      </c>
      <c r="W96" s="1">
        <v>20</v>
      </c>
      <c r="X96" s="1">
        <v>42</v>
      </c>
      <c r="Y96" s="1">
        <v>0</v>
      </c>
      <c r="Z96" s="1">
        <v>936</v>
      </c>
      <c r="AA96" s="2">
        <v>580</v>
      </c>
      <c r="AB96" s="3">
        <v>356</v>
      </c>
      <c r="AC96" s="1">
        <v>936</v>
      </c>
    </row>
    <row r="97" spans="1:29">
      <c r="A97" s="1" t="s">
        <v>107</v>
      </c>
      <c r="B97" s="1" t="str">
        <f t="shared" si="7"/>
        <v>140611</v>
      </c>
      <c r="C97" s="11" t="s">
        <v>114</v>
      </c>
      <c r="D97" s="1">
        <v>7</v>
      </c>
      <c r="E97" s="1">
        <v>676</v>
      </c>
      <c r="F97" s="1">
        <v>520</v>
      </c>
      <c r="G97" s="1">
        <v>295</v>
      </c>
      <c r="H97" s="1">
        <v>225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225</v>
      </c>
      <c r="S97" s="1">
        <v>0</v>
      </c>
      <c r="T97" s="1">
        <v>0</v>
      </c>
      <c r="U97" s="1">
        <v>225</v>
      </c>
      <c r="V97" s="1">
        <v>5</v>
      </c>
      <c r="W97" s="1">
        <v>0</v>
      </c>
      <c r="X97" s="1">
        <v>4</v>
      </c>
      <c r="Y97" s="1">
        <v>0</v>
      </c>
      <c r="Z97" s="1">
        <v>220</v>
      </c>
      <c r="AA97" s="2">
        <v>94</v>
      </c>
      <c r="AB97" s="3">
        <v>126</v>
      </c>
      <c r="AC97" s="1">
        <v>220</v>
      </c>
    </row>
    <row r="98" spans="1:29">
      <c r="A98" s="1" t="s">
        <v>107</v>
      </c>
      <c r="B98" s="1" t="str">
        <f t="shared" si="7"/>
        <v>140611</v>
      </c>
      <c r="C98" s="11" t="s">
        <v>115</v>
      </c>
      <c r="D98" s="1">
        <v>8</v>
      </c>
      <c r="E98" s="1">
        <v>1204</v>
      </c>
      <c r="F98" s="1">
        <v>910</v>
      </c>
      <c r="G98" s="1">
        <v>449</v>
      </c>
      <c r="H98" s="1">
        <v>461</v>
      </c>
      <c r="I98" s="1">
        <v>0</v>
      </c>
      <c r="J98" s="1">
        <v>4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461</v>
      </c>
      <c r="S98" s="1">
        <v>0</v>
      </c>
      <c r="T98" s="1">
        <v>0</v>
      </c>
      <c r="U98" s="1">
        <v>461</v>
      </c>
      <c r="V98" s="1">
        <v>13</v>
      </c>
      <c r="W98" s="1">
        <v>1</v>
      </c>
      <c r="X98" s="1">
        <v>12</v>
      </c>
      <c r="Y98" s="1">
        <v>0</v>
      </c>
      <c r="Z98" s="1">
        <v>448</v>
      </c>
      <c r="AA98" s="2">
        <v>143</v>
      </c>
      <c r="AB98" s="3">
        <v>305</v>
      </c>
      <c r="AC98" s="1">
        <v>448</v>
      </c>
    </row>
    <row r="99" spans="1:29">
      <c r="A99" s="1" t="s">
        <v>107</v>
      </c>
      <c r="B99" s="1" t="str">
        <f t="shared" si="7"/>
        <v>140611</v>
      </c>
      <c r="C99" s="11" t="s">
        <v>116</v>
      </c>
      <c r="D99" s="1">
        <v>9</v>
      </c>
      <c r="E99" s="1">
        <v>554</v>
      </c>
      <c r="F99" s="1">
        <v>424</v>
      </c>
      <c r="G99" s="1">
        <v>198</v>
      </c>
      <c r="H99" s="1">
        <v>226</v>
      </c>
      <c r="I99" s="1">
        <v>1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226</v>
      </c>
      <c r="S99" s="1">
        <v>0</v>
      </c>
      <c r="T99" s="1">
        <v>0</v>
      </c>
      <c r="U99" s="1">
        <v>226</v>
      </c>
      <c r="V99" s="1">
        <v>9</v>
      </c>
      <c r="W99" s="1">
        <v>4</v>
      </c>
      <c r="X99" s="1">
        <v>5</v>
      </c>
      <c r="Y99" s="1">
        <v>0</v>
      </c>
      <c r="Z99" s="1">
        <v>217</v>
      </c>
      <c r="AA99" s="2">
        <v>110</v>
      </c>
      <c r="AB99" s="3">
        <v>107</v>
      </c>
      <c r="AC99" s="1">
        <v>217</v>
      </c>
    </row>
    <row r="100" spans="1:29">
      <c r="A100" s="1" t="s">
        <v>107</v>
      </c>
      <c r="B100" s="1" t="str">
        <f t="shared" si="7"/>
        <v>140611</v>
      </c>
      <c r="C100" s="11" t="s">
        <v>117</v>
      </c>
      <c r="D100" s="1">
        <v>10</v>
      </c>
      <c r="E100" s="1">
        <v>678</v>
      </c>
      <c r="F100" s="1">
        <v>520</v>
      </c>
      <c r="G100" s="1">
        <v>214</v>
      </c>
      <c r="H100" s="1">
        <v>306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306</v>
      </c>
      <c r="S100" s="1">
        <v>0</v>
      </c>
      <c r="T100" s="1">
        <v>0</v>
      </c>
      <c r="U100" s="1">
        <v>306</v>
      </c>
      <c r="V100" s="1">
        <v>23</v>
      </c>
      <c r="W100" s="1">
        <v>4</v>
      </c>
      <c r="X100" s="1">
        <v>19</v>
      </c>
      <c r="Y100" s="1">
        <v>0</v>
      </c>
      <c r="Z100" s="1">
        <v>283</v>
      </c>
      <c r="AA100" s="2">
        <v>159</v>
      </c>
      <c r="AB100" s="3">
        <v>124</v>
      </c>
      <c r="AC100" s="1">
        <v>283</v>
      </c>
    </row>
    <row r="101" spans="1:29">
      <c r="A101" s="1" t="s">
        <v>107</v>
      </c>
      <c r="B101" s="1" t="str">
        <f t="shared" si="7"/>
        <v>140611</v>
      </c>
      <c r="C101" s="11" t="s">
        <v>118</v>
      </c>
      <c r="D101" s="1">
        <v>11</v>
      </c>
      <c r="E101" s="1">
        <v>608</v>
      </c>
      <c r="F101" s="1">
        <v>470</v>
      </c>
      <c r="G101" s="1">
        <v>209</v>
      </c>
      <c r="H101" s="1">
        <v>261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261</v>
      </c>
      <c r="S101" s="1">
        <v>0</v>
      </c>
      <c r="T101" s="1">
        <v>0</v>
      </c>
      <c r="U101" s="1">
        <v>261</v>
      </c>
      <c r="V101" s="1">
        <v>7</v>
      </c>
      <c r="W101" s="1">
        <v>1</v>
      </c>
      <c r="X101" s="1">
        <v>6</v>
      </c>
      <c r="Y101" s="1">
        <v>0</v>
      </c>
      <c r="Z101" s="1">
        <v>254</v>
      </c>
      <c r="AA101" s="2">
        <v>136</v>
      </c>
      <c r="AB101" s="3">
        <v>118</v>
      </c>
      <c r="AC101" s="1">
        <v>254</v>
      </c>
    </row>
    <row r="102" spans="1:29">
      <c r="A102" s="1" t="s">
        <v>107</v>
      </c>
      <c r="B102" s="1" t="str">
        <f t="shared" si="7"/>
        <v>140611</v>
      </c>
      <c r="C102" s="11" t="s">
        <v>119</v>
      </c>
      <c r="D102" s="1">
        <v>12</v>
      </c>
      <c r="E102" s="1">
        <v>863</v>
      </c>
      <c r="F102" s="1">
        <v>660</v>
      </c>
      <c r="G102" s="1">
        <v>294</v>
      </c>
      <c r="H102" s="1">
        <v>366</v>
      </c>
      <c r="I102" s="1">
        <v>0</v>
      </c>
      <c r="J102" s="1">
        <v>1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366</v>
      </c>
      <c r="S102" s="1">
        <v>0</v>
      </c>
      <c r="T102" s="1">
        <v>0</v>
      </c>
      <c r="U102" s="1">
        <v>366</v>
      </c>
      <c r="V102" s="1">
        <v>10</v>
      </c>
      <c r="W102" s="1">
        <v>0</v>
      </c>
      <c r="X102" s="1">
        <v>10</v>
      </c>
      <c r="Y102" s="1">
        <v>0</v>
      </c>
      <c r="Z102" s="1">
        <v>356</v>
      </c>
      <c r="AA102" s="2">
        <v>153</v>
      </c>
      <c r="AB102" s="3">
        <v>203</v>
      </c>
      <c r="AC102" s="1">
        <v>356</v>
      </c>
    </row>
    <row r="103" spans="1:29">
      <c r="A103" s="1" t="s">
        <v>107</v>
      </c>
      <c r="B103" s="1" t="str">
        <f t="shared" si="7"/>
        <v>140611</v>
      </c>
      <c r="C103" s="11" t="s">
        <v>120</v>
      </c>
      <c r="D103" s="1">
        <v>13</v>
      </c>
      <c r="E103" s="1">
        <v>538</v>
      </c>
      <c r="F103" s="1">
        <v>410</v>
      </c>
      <c r="G103" s="1">
        <v>185</v>
      </c>
      <c r="H103" s="1">
        <v>225</v>
      </c>
      <c r="I103" s="1">
        <v>0</v>
      </c>
      <c r="J103" s="1">
        <v>3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225</v>
      </c>
      <c r="S103" s="1">
        <v>0</v>
      </c>
      <c r="T103" s="1">
        <v>0</v>
      </c>
      <c r="U103" s="1">
        <v>225</v>
      </c>
      <c r="V103" s="1">
        <v>6</v>
      </c>
      <c r="W103" s="1">
        <v>0</v>
      </c>
      <c r="X103" s="1">
        <v>5</v>
      </c>
      <c r="Y103" s="1">
        <v>0</v>
      </c>
      <c r="Z103" s="1">
        <v>219</v>
      </c>
      <c r="AA103" s="2">
        <v>104</v>
      </c>
      <c r="AB103" s="3">
        <v>115</v>
      </c>
      <c r="AC103" s="1">
        <v>219</v>
      </c>
    </row>
    <row r="104" spans="1:29">
      <c r="A104" s="1" t="s">
        <v>107</v>
      </c>
      <c r="B104" s="1" t="str">
        <f t="shared" si="7"/>
        <v>140611</v>
      </c>
      <c r="C104" s="11" t="s">
        <v>121</v>
      </c>
      <c r="D104" s="1">
        <v>14</v>
      </c>
      <c r="E104" s="1">
        <v>849</v>
      </c>
      <c r="F104" s="1">
        <v>658</v>
      </c>
      <c r="G104" s="1">
        <v>218</v>
      </c>
      <c r="H104" s="1">
        <v>440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440</v>
      </c>
      <c r="S104" s="1">
        <v>0</v>
      </c>
      <c r="T104" s="1">
        <v>0</v>
      </c>
      <c r="U104" s="1">
        <v>440</v>
      </c>
      <c r="V104" s="1">
        <v>22</v>
      </c>
      <c r="W104" s="1">
        <v>7</v>
      </c>
      <c r="X104" s="1">
        <v>15</v>
      </c>
      <c r="Y104" s="1">
        <v>0</v>
      </c>
      <c r="Z104" s="1">
        <v>418</v>
      </c>
      <c r="AA104" s="2">
        <v>210</v>
      </c>
      <c r="AB104" s="3">
        <v>208</v>
      </c>
      <c r="AC104" s="1">
        <v>418</v>
      </c>
    </row>
    <row r="105" spans="1:29">
      <c r="A105" s="1" t="s">
        <v>122</v>
      </c>
      <c r="B105" s="1" t="str">
        <f t="shared" ref="B105:B110" si="8">"140701"</f>
        <v>140701</v>
      </c>
      <c r="C105" s="11" t="s">
        <v>123</v>
      </c>
      <c r="D105" s="1">
        <v>1</v>
      </c>
      <c r="E105" s="1">
        <v>595</v>
      </c>
      <c r="F105" s="1">
        <v>454</v>
      </c>
      <c r="G105" s="1">
        <v>133</v>
      </c>
      <c r="H105" s="1">
        <v>321</v>
      </c>
      <c r="I105" s="1">
        <v>0</v>
      </c>
      <c r="J105" s="1">
        <v>5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321</v>
      </c>
      <c r="S105" s="1">
        <v>0</v>
      </c>
      <c r="T105" s="1">
        <v>0</v>
      </c>
      <c r="U105" s="1">
        <v>321</v>
      </c>
      <c r="V105" s="1">
        <v>22</v>
      </c>
      <c r="W105" s="1">
        <v>11</v>
      </c>
      <c r="X105" s="1">
        <v>11</v>
      </c>
      <c r="Y105" s="1">
        <v>0</v>
      </c>
      <c r="Z105" s="1">
        <v>299</v>
      </c>
      <c r="AA105" s="2">
        <v>183</v>
      </c>
      <c r="AB105" s="3">
        <v>116</v>
      </c>
      <c r="AC105" s="1">
        <v>299</v>
      </c>
    </row>
    <row r="106" spans="1:29">
      <c r="A106" s="1" t="s">
        <v>122</v>
      </c>
      <c r="B106" s="1" t="str">
        <f t="shared" si="8"/>
        <v>140701</v>
      </c>
      <c r="C106" s="11" t="s">
        <v>124</v>
      </c>
      <c r="D106" s="1">
        <v>2</v>
      </c>
      <c r="E106" s="1">
        <v>1251</v>
      </c>
      <c r="F106" s="1">
        <v>950</v>
      </c>
      <c r="G106" s="1">
        <v>314</v>
      </c>
      <c r="H106" s="1">
        <v>636</v>
      </c>
      <c r="I106" s="1">
        <v>0</v>
      </c>
      <c r="J106" s="1">
        <v>7</v>
      </c>
      <c r="K106" s="1">
        <v>2</v>
      </c>
      <c r="L106" s="1">
        <v>2</v>
      </c>
      <c r="M106" s="1">
        <v>0</v>
      </c>
      <c r="N106" s="1">
        <v>0</v>
      </c>
      <c r="O106" s="1">
        <v>0</v>
      </c>
      <c r="P106" s="1">
        <v>0</v>
      </c>
      <c r="Q106" s="1">
        <v>2</v>
      </c>
      <c r="R106" s="1">
        <v>638</v>
      </c>
      <c r="S106" s="1">
        <v>2</v>
      </c>
      <c r="T106" s="1">
        <v>0</v>
      </c>
      <c r="U106" s="1">
        <v>638</v>
      </c>
      <c r="V106" s="1">
        <v>38</v>
      </c>
      <c r="W106" s="1">
        <v>14</v>
      </c>
      <c r="X106" s="1">
        <v>22</v>
      </c>
      <c r="Y106" s="1">
        <v>0</v>
      </c>
      <c r="Z106" s="1">
        <v>600</v>
      </c>
      <c r="AA106" s="2">
        <v>423</v>
      </c>
      <c r="AB106" s="3">
        <v>177</v>
      </c>
      <c r="AC106" s="1">
        <v>600</v>
      </c>
    </row>
    <row r="107" spans="1:29">
      <c r="A107" s="1" t="s">
        <v>122</v>
      </c>
      <c r="B107" s="1" t="str">
        <f t="shared" si="8"/>
        <v>140701</v>
      </c>
      <c r="C107" s="11" t="s">
        <v>125</v>
      </c>
      <c r="D107" s="1">
        <v>3</v>
      </c>
      <c r="E107" s="1">
        <v>1546</v>
      </c>
      <c r="F107" s="1">
        <v>1180</v>
      </c>
      <c r="G107" s="1">
        <v>402</v>
      </c>
      <c r="H107" s="1">
        <v>778</v>
      </c>
      <c r="I107" s="1">
        <v>3</v>
      </c>
      <c r="J107" s="1">
        <v>3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778</v>
      </c>
      <c r="S107" s="1">
        <v>0</v>
      </c>
      <c r="T107" s="1">
        <v>0</v>
      </c>
      <c r="U107" s="1">
        <v>778</v>
      </c>
      <c r="V107" s="1">
        <v>57</v>
      </c>
      <c r="W107" s="1">
        <v>12</v>
      </c>
      <c r="X107" s="1">
        <v>44</v>
      </c>
      <c r="Y107" s="1">
        <v>0</v>
      </c>
      <c r="Z107" s="1">
        <v>721</v>
      </c>
      <c r="AA107" s="2">
        <v>485</v>
      </c>
      <c r="AB107" s="3">
        <v>236</v>
      </c>
      <c r="AC107" s="1">
        <v>721</v>
      </c>
    </row>
    <row r="108" spans="1:29">
      <c r="A108" s="1" t="s">
        <v>122</v>
      </c>
      <c r="B108" s="1" t="str">
        <f t="shared" si="8"/>
        <v>140701</v>
      </c>
      <c r="C108" s="11" t="s">
        <v>126</v>
      </c>
      <c r="D108" s="1">
        <v>4</v>
      </c>
      <c r="E108" s="1">
        <v>491</v>
      </c>
      <c r="F108" s="1">
        <v>380</v>
      </c>
      <c r="G108" s="1">
        <v>210</v>
      </c>
      <c r="H108" s="1">
        <v>170</v>
      </c>
      <c r="I108" s="1">
        <v>0</v>
      </c>
      <c r="J108" s="1">
        <v>2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170</v>
      </c>
      <c r="S108" s="1">
        <v>0</v>
      </c>
      <c r="T108" s="1">
        <v>0</v>
      </c>
      <c r="U108" s="1">
        <v>170</v>
      </c>
      <c r="V108" s="1">
        <v>9</v>
      </c>
      <c r="W108" s="1">
        <v>4</v>
      </c>
      <c r="X108" s="1">
        <v>5</v>
      </c>
      <c r="Y108" s="1">
        <v>0</v>
      </c>
      <c r="Z108" s="1">
        <v>161</v>
      </c>
      <c r="AA108" s="2">
        <v>118</v>
      </c>
      <c r="AB108" s="3">
        <v>43</v>
      </c>
      <c r="AC108" s="1">
        <v>161</v>
      </c>
    </row>
    <row r="109" spans="1:29">
      <c r="A109" s="1" t="s">
        <v>122</v>
      </c>
      <c r="B109" s="1" t="str">
        <f t="shared" si="8"/>
        <v>140701</v>
      </c>
      <c r="C109" s="11" t="s">
        <v>127</v>
      </c>
      <c r="D109" s="1">
        <v>5</v>
      </c>
      <c r="E109" s="1">
        <v>473</v>
      </c>
      <c r="F109" s="1">
        <v>359</v>
      </c>
      <c r="G109" s="1">
        <v>153</v>
      </c>
      <c r="H109" s="1">
        <v>206</v>
      </c>
      <c r="I109" s="1">
        <v>4</v>
      </c>
      <c r="J109" s="1">
        <v>1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206</v>
      </c>
      <c r="S109" s="1">
        <v>0</v>
      </c>
      <c r="T109" s="1">
        <v>0</v>
      </c>
      <c r="U109" s="1">
        <v>206</v>
      </c>
      <c r="V109" s="1">
        <v>7</v>
      </c>
      <c r="W109" s="1">
        <v>0</v>
      </c>
      <c r="X109" s="1">
        <v>7</v>
      </c>
      <c r="Y109" s="1">
        <v>0</v>
      </c>
      <c r="Z109" s="1">
        <v>199</v>
      </c>
      <c r="AA109" s="2">
        <v>158</v>
      </c>
      <c r="AB109" s="3">
        <v>41</v>
      </c>
      <c r="AC109" s="1">
        <v>199</v>
      </c>
    </row>
    <row r="110" spans="1:29">
      <c r="A110" s="1" t="s">
        <v>122</v>
      </c>
      <c r="B110" s="1" t="str">
        <f t="shared" si="8"/>
        <v>140701</v>
      </c>
      <c r="C110" s="11" t="s">
        <v>128</v>
      </c>
      <c r="D110" s="1">
        <v>6</v>
      </c>
      <c r="E110" s="1">
        <v>394</v>
      </c>
      <c r="F110" s="1">
        <v>394</v>
      </c>
      <c r="G110" s="1">
        <v>233</v>
      </c>
      <c r="H110" s="1">
        <v>161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161</v>
      </c>
      <c r="S110" s="1">
        <v>0</v>
      </c>
      <c r="T110" s="1">
        <v>0</v>
      </c>
      <c r="U110" s="1">
        <v>161</v>
      </c>
      <c r="V110" s="1">
        <v>24</v>
      </c>
      <c r="W110" s="1">
        <v>2</v>
      </c>
      <c r="X110" s="1">
        <v>16</v>
      </c>
      <c r="Y110" s="1">
        <v>0</v>
      </c>
      <c r="Z110" s="1">
        <v>137</v>
      </c>
      <c r="AA110" s="2">
        <v>13</v>
      </c>
      <c r="AB110" s="3">
        <v>124</v>
      </c>
      <c r="AC110" s="1">
        <v>137</v>
      </c>
    </row>
    <row r="111" spans="1:29">
      <c r="A111" s="1" t="s">
        <v>129</v>
      </c>
      <c r="B111" s="1" t="str">
        <f t="shared" ref="B111:B116" si="9">"140702"</f>
        <v>140702</v>
      </c>
      <c r="C111" s="11" t="s">
        <v>130</v>
      </c>
      <c r="D111" s="1">
        <v>1</v>
      </c>
      <c r="E111" s="1">
        <v>1640</v>
      </c>
      <c r="F111" s="1">
        <v>1249</v>
      </c>
      <c r="G111" s="1">
        <v>412</v>
      </c>
      <c r="H111" s="1">
        <v>837</v>
      </c>
      <c r="I111" s="1">
        <v>3</v>
      </c>
      <c r="J111" s="1">
        <v>5</v>
      </c>
      <c r="K111" s="1">
        <v>1</v>
      </c>
      <c r="L111" s="1">
        <v>1</v>
      </c>
      <c r="M111" s="1">
        <v>0</v>
      </c>
      <c r="N111" s="1">
        <v>0</v>
      </c>
      <c r="O111" s="1">
        <v>0</v>
      </c>
      <c r="P111" s="1">
        <v>0</v>
      </c>
      <c r="Q111" s="1">
        <v>1</v>
      </c>
      <c r="R111" s="1">
        <v>838</v>
      </c>
      <c r="S111" s="1">
        <v>1</v>
      </c>
      <c r="T111" s="1">
        <v>0</v>
      </c>
      <c r="U111" s="1">
        <v>838</v>
      </c>
      <c r="V111" s="1">
        <v>39</v>
      </c>
      <c r="W111" s="1">
        <v>10</v>
      </c>
      <c r="X111" s="1">
        <v>29</v>
      </c>
      <c r="Y111" s="1">
        <v>0</v>
      </c>
      <c r="Z111" s="1">
        <v>799</v>
      </c>
      <c r="AA111" s="2">
        <v>513</v>
      </c>
      <c r="AB111" s="3">
        <v>286</v>
      </c>
      <c r="AC111" s="1">
        <v>799</v>
      </c>
    </row>
    <row r="112" spans="1:29">
      <c r="A112" s="1" t="s">
        <v>129</v>
      </c>
      <c r="B112" s="1" t="str">
        <f t="shared" si="9"/>
        <v>140702</v>
      </c>
      <c r="C112" s="11" t="s">
        <v>131</v>
      </c>
      <c r="D112" s="1">
        <v>2</v>
      </c>
      <c r="E112" s="1">
        <v>596</v>
      </c>
      <c r="F112" s="1">
        <v>460</v>
      </c>
      <c r="G112" s="1">
        <v>249</v>
      </c>
      <c r="H112" s="1">
        <v>211</v>
      </c>
      <c r="I112" s="1">
        <v>0</v>
      </c>
      <c r="J112" s="1">
        <v>1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211</v>
      </c>
      <c r="S112" s="1">
        <v>0</v>
      </c>
      <c r="T112" s="1">
        <v>0</v>
      </c>
      <c r="U112" s="1">
        <v>211</v>
      </c>
      <c r="V112" s="1">
        <v>12</v>
      </c>
      <c r="W112" s="1">
        <v>1</v>
      </c>
      <c r="X112" s="1">
        <v>11</v>
      </c>
      <c r="Y112" s="1">
        <v>0</v>
      </c>
      <c r="Z112" s="1">
        <v>199</v>
      </c>
      <c r="AA112" s="2">
        <v>149</v>
      </c>
      <c r="AB112" s="3">
        <v>50</v>
      </c>
      <c r="AC112" s="1">
        <v>199</v>
      </c>
    </row>
    <row r="113" spans="1:29">
      <c r="A113" s="1" t="s">
        <v>129</v>
      </c>
      <c r="B113" s="1" t="str">
        <f t="shared" si="9"/>
        <v>140702</v>
      </c>
      <c r="C113" s="11" t="s">
        <v>132</v>
      </c>
      <c r="D113" s="1">
        <v>3</v>
      </c>
      <c r="E113" s="1">
        <v>1418</v>
      </c>
      <c r="F113" s="1">
        <v>1089</v>
      </c>
      <c r="G113" s="1">
        <v>324</v>
      </c>
      <c r="H113" s="1">
        <v>765</v>
      </c>
      <c r="I113" s="1">
        <v>4</v>
      </c>
      <c r="J113" s="1">
        <v>14</v>
      </c>
      <c r="K113" s="1">
        <v>1</v>
      </c>
      <c r="L113" s="1">
        <v>1</v>
      </c>
      <c r="M113" s="1">
        <v>0</v>
      </c>
      <c r="N113" s="1">
        <v>0</v>
      </c>
      <c r="O113" s="1">
        <v>0</v>
      </c>
      <c r="P113" s="1">
        <v>0</v>
      </c>
      <c r="Q113" s="1">
        <v>1</v>
      </c>
      <c r="R113" s="1">
        <v>766</v>
      </c>
      <c r="S113" s="1">
        <v>1</v>
      </c>
      <c r="T113" s="1">
        <v>0</v>
      </c>
      <c r="U113" s="1">
        <v>766</v>
      </c>
      <c r="V113" s="1">
        <v>42</v>
      </c>
      <c r="W113" s="1">
        <v>15</v>
      </c>
      <c r="X113" s="1">
        <v>27</v>
      </c>
      <c r="Y113" s="1">
        <v>0</v>
      </c>
      <c r="Z113" s="1">
        <v>724</v>
      </c>
      <c r="AA113" s="2">
        <v>515</v>
      </c>
      <c r="AB113" s="3">
        <v>209</v>
      </c>
      <c r="AC113" s="1">
        <v>724</v>
      </c>
    </row>
    <row r="114" spans="1:29">
      <c r="A114" s="1" t="s">
        <v>129</v>
      </c>
      <c r="B114" s="1" t="str">
        <f t="shared" si="9"/>
        <v>140702</v>
      </c>
      <c r="C114" s="11" t="s">
        <v>133</v>
      </c>
      <c r="D114" s="1">
        <v>4</v>
      </c>
      <c r="E114" s="1">
        <v>618</v>
      </c>
      <c r="F114" s="1">
        <v>480</v>
      </c>
      <c r="G114" s="1">
        <v>239</v>
      </c>
      <c r="H114" s="1">
        <v>241</v>
      </c>
      <c r="I114" s="1">
        <v>1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241</v>
      </c>
      <c r="S114" s="1">
        <v>0</v>
      </c>
      <c r="T114" s="1">
        <v>0</v>
      </c>
      <c r="U114" s="1">
        <v>241</v>
      </c>
      <c r="V114" s="1">
        <v>15</v>
      </c>
      <c r="W114" s="1">
        <v>0</v>
      </c>
      <c r="X114" s="1">
        <v>15</v>
      </c>
      <c r="Y114" s="1">
        <v>0</v>
      </c>
      <c r="Z114" s="1">
        <v>226</v>
      </c>
      <c r="AA114" s="2">
        <v>134</v>
      </c>
      <c r="AB114" s="3">
        <v>92</v>
      </c>
      <c r="AC114" s="1">
        <v>226</v>
      </c>
    </row>
    <row r="115" spans="1:29">
      <c r="A115" s="1" t="s">
        <v>129</v>
      </c>
      <c r="B115" s="1" t="str">
        <f t="shared" si="9"/>
        <v>140702</v>
      </c>
      <c r="C115" s="11" t="s">
        <v>134</v>
      </c>
      <c r="D115" s="1">
        <v>5</v>
      </c>
      <c r="E115" s="1">
        <v>1227</v>
      </c>
      <c r="F115" s="1">
        <v>940</v>
      </c>
      <c r="G115" s="1">
        <v>382</v>
      </c>
      <c r="H115" s="1">
        <v>558</v>
      </c>
      <c r="I115" s="1">
        <v>3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558</v>
      </c>
      <c r="S115" s="1">
        <v>0</v>
      </c>
      <c r="T115" s="1">
        <v>0</v>
      </c>
      <c r="U115" s="1">
        <v>558</v>
      </c>
      <c r="V115" s="1">
        <v>20</v>
      </c>
      <c r="W115" s="1">
        <v>10</v>
      </c>
      <c r="X115" s="1">
        <v>10</v>
      </c>
      <c r="Y115" s="1">
        <v>0</v>
      </c>
      <c r="Z115" s="1">
        <v>538</v>
      </c>
      <c r="AA115" s="2">
        <v>372</v>
      </c>
      <c r="AB115" s="3">
        <v>166</v>
      </c>
      <c r="AC115" s="1">
        <v>538</v>
      </c>
    </row>
    <row r="116" spans="1:29">
      <c r="A116" s="1" t="s">
        <v>129</v>
      </c>
      <c r="B116" s="1" t="str">
        <f t="shared" si="9"/>
        <v>140702</v>
      </c>
      <c r="C116" s="11" t="s">
        <v>135</v>
      </c>
      <c r="D116" s="1">
        <v>6</v>
      </c>
      <c r="E116" s="1">
        <v>616</v>
      </c>
      <c r="F116" s="1">
        <v>470</v>
      </c>
      <c r="G116" s="1">
        <v>222</v>
      </c>
      <c r="H116" s="1">
        <v>248</v>
      </c>
      <c r="I116" s="1">
        <v>1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248</v>
      </c>
      <c r="S116" s="1">
        <v>0</v>
      </c>
      <c r="T116" s="1">
        <v>0</v>
      </c>
      <c r="U116" s="1">
        <v>248</v>
      </c>
      <c r="V116" s="1">
        <v>9</v>
      </c>
      <c r="W116" s="1">
        <v>0</v>
      </c>
      <c r="X116" s="1">
        <v>9</v>
      </c>
      <c r="Y116" s="1">
        <v>0</v>
      </c>
      <c r="Z116" s="1">
        <v>239</v>
      </c>
      <c r="AA116" s="2">
        <v>185</v>
      </c>
      <c r="AB116" s="3">
        <v>54</v>
      </c>
      <c r="AC116" s="1">
        <v>239</v>
      </c>
    </row>
    <row r="117" spans="1:29">
      <c r="A117" s="1" t="s">
        <v>136</v>
      </c>
      <c r="B117" s="1" t="str">
        <f>"140703"</f>
        <v>140703</v>
      </c>
      <c r="C117" s="11" t="s">
        <v>137</v>
      </c>
      <c r="D117" s="1">
        <v>1</v>
      </c>
      <c r="E117" s="1">
        <v>554</v>
      </c>
      <c r="F117" s="1">
        <v>420</v>
      </c>
      <c r="G117" s="1">
        <v>152</v>
      </c>
      <c r="H117" s="1">
        <v>268</v>
      </c>
      <c r="I117" s="1">
        <v>2</v>
      </c>
      <c r="J117" s="1">
        <v>6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268</v>
      </c>
      <c r="S117" s="1">
        <v>0</v>
      </c>
      <c r="T117" s="1">
        <v>0</v>
      </c>
      <c r="U117" s="1">
        <v>268</v>
      </c>
      <c r="V117" s="1">
        <v>14</v>
      </c>
      <c r="W117" s="1">
        <v>6</v>
      </c>
      <c r="X117" s="1">
        <v>4</v>
      </c>
      <c r="Y117" s="1">
        <v>0</v>
      </c>
      <c r="Z117" s="1">
        <v>254</v>
      </c>
      <c r="AA117" s="2">
        <v>159</v>
      </c>
      <c r="AB117" s="3">
        <v>95</v>
      </c>
      <c r="AC117" s="1">
        <v>254</v>
      </c>
    </row>
    <row r="118" spans="1:29">
      <c r="A118" s="1" t="s">
        <v>136</v>
      </c>
      <c r="B118" s="1" t="str">
        <f>"140703"</f>
        <v>140703</v>
      </c>
      <c r="C118" s="11" t="s">
        <v>138</v>
      </c>
      <c r="D118" s="1">
        <v>2</v>
      </c>
      <c r="E118" s="1">
        <v>1106</v>
      </c>
      <c r="F118" s="1">
        <v>841</v>
      </c>
      <c r="G118" s="1">
        <v>335</v>
      </c>
      <c r="H118" s="1">
        <v>506</v>
      </c>
      <c r="I118" s="1">
        <v>0</v>
      </c>
      <c r="J118" s="1">
        <v>8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506</v>
      </c>
      <c r="S118" s="1">
        <v>0</v>
      </c>
      <c r="T118" s="1">
        <v>0</v>
      </c>
      <c r="U118" s="1">
        <v>506</v>
      </c>
      <c r="V118" s="1">
        <v>28</v>
      </c>
      <c r="W118" s="1">
        <v>6</v>
      </c>
      <c r="X118" s="1">
        <v>22</v>
      </c>
      <c r="Y118" s="1">
        <v>0</v>
      </c>
      <c r="Z118" s="1">
        <v>478</v>
      </c>
      <c r="AA118" s="2">
        <v>341</v>
      </c>
      <c r="AB118" s="3">
        <v>137</v>
      </c>
      <c r="AC118" s="1">
        <v>478</v>
      </c>
    </row>
    <row r="119" spans="1:29">
      <c r="A119" s="1" t="s">
        <v>136</v>
      </c>
      <c r="B119" s="1" t="str">
        <f>"140703"</f>
        <v>140703</v>
      </c>
      <c r="C119" s="11" t="s">
        <v>139</v>
      </c>
      <c r="D119" s="1">
        <v>3</v>
      </c>
      <c r="E119" s="1">
        <v>1034</v>
      </c>
      <c r="F119" s="1">
        <v>800</v>
      </c>
      <c r="G119" s="1">
        <v>329</v>
      </c>
      <c r="H119" s="1">
        <v>471</v>
      </c>
      <c r="I119" s="1">
        <v>1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471</v>
      </c>
      <c r="S119" s="1">
        <v>0</v>
      </c>
      <c r="T119" s="1">
        <v>0</v>
      </c>
      <c r="U119" s="1">
        <v>471</v>
      </c>
      <c r="V119" s="1">
        <v>22</v>
      </c>
      <c r="W119" s="1">
        <v>2</v>
      </c>
      <c r="X119" s="1">
        <v>20</v>
      </c>
      <c r="Y119" s="1">
        <v>0</v>
      </c>
      <c r="Z119" s="1">
        <v>449</v>
      </c>
      <c r="AA119" s="2">
        <v>288</v>
      </c>
      <c r="AB119" s="3">
        <v>161</v>
      </c>
      <c r="AC119" s="1">
        <v>449</v>
      </c>
    </row>
    <row r="120" spans="1:29">
      <c r="A120" s="1" t="s">
        <v>136</v>
      </c>
      <c r="B120" s="1" t="str">
        <f>"140703"</f>
        <v>140703</v>
      </c>
      <c r="C120" s="11" t="s">
        <v>140</v>
      </c>
      <c r="D120" s="1">
        <v>4</v>
      </c>
      <c r="E120" s="1">
        <v>615</v>
      </c>
      <c r="F120" s="1">
        <v>469</v>
      </c>
      <c r="G120" s="1">
        <v>261</v>
      </c>
      <c r="H120" s="1">
        <v>208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208</v>
      </c>
      <c r="S120" s="1">
        <v>0</v>
      </c>
      <c r="T120" s="1">
        <v>0</v>
      </c>
      <c r="U120" s="1">
        <v>208</v>
      </c>
      <c r="V120" s="1">
        <v>8</v>
      </c>
      <c r="W120" s="1">
        <v>0</v>
      </c>
      <c r="X120" s="1">
        <v>8</v>
      </c>
      <c r="Y120" s="1">
        <v>0</v>
      </c>
      <c r="Z120" s="1">
        <v>200</v>
      </c>
      <c r="AA120" s="2">
        <v>123</v>
      </c>
      <c r="AB120" s="3">
        <v>77</v>
      </c>
      <c r="AC120" s="1">
        <v>200</v>
      </c>
    </row>
    <row r="121" spans="1:29">
      <c r="A121" s="1" t="s">
        <v>141</v>
      </c>
      <c r="B121" s="1" t="str">
        <f>"140704"</f>
        <v>140704</v>
      </c>
      <c r="C121" s="11" t="s">
        <v>142</v>
      </c>
      <c r="D121" s="1">
        <v>1</v>
      </c>
      <c r="E121" s="1">
        <v>1268</v>
      </c>
      <c r="F121" s="1">
        <v>959</v>
      </c>
      <c r="G121" s="1">
        <v>325</v>
      </c>
      <c r="H121" s="1">
        <v>634</v>
      </c>
      <c r="I121" s="1">
        <v>2</v>
      </c>
      <c r="J121" s="1">
        <v>3</v>
      </c>
      <c r="K121" s="1">
        <v>1</v>
      </c>
      <c r="L121" s="1">
        <v>1</v>
      </c>
      <c r="M121" s="1">
        <v>0</v>
      </c>
      <c r="N121" s="1">
        <v>0</v>
      </c>
      <c r="O121" s="1">
        <v>0</v>
      </c>
      <c r="P121" s="1">
        <v>0</v>
      </c>
      <c r="Q121" s="1">
        <v>1</v>
      </c>
      <c r="R121" s="1">
        <v>634</v>
      </c>
      <c r="S121" s="1">
        <v>1</v>
      </c>
      <c r="T121" s="1">
        <v>0</v>
      </c>
      <c r="U121" s="1">
        <v>634</v>
      </c>
      <c r="V121" s="1">
        <v>30</v>
      </c>
      <c r="W121" s="1">
        <v>11</v>
      </c>
      <c r="X121" s="1">
        <v>12</v>
      </c>
      <c r="Y121" s="1">
        <v>0</v>
      </c>
      <c r="Z121" s="1">
        <v>604</v>
      </c>
      <c r="AA121" s="2">
        <v>424</v>
      </c>
      <c r="AB121" s="3">
        <v>180</v>
      </c>
      <c r="AC121" s="1">
        <v>604</v>
      </c>
    </row>
    <row r="122" spans="1:29">
      <c r="A122" s="1" t="s">
        <v>141</v>
      </c>
      <c r="B122" s="1" t="str">
        <f>"140704"</f>
        <v>140704</v>
      </c>
      <c r="C122" s="11" t="s">
        <v>143</v>
      </c>
      <c r="D122" s="1">
        <v>2</v>
      </c>
      <c r="E122" s="1">
        <v>935</v>
      </c>
      <c r="F122" s="1">
        <v>711</v>
      </c>
      <c r="G122" s="1">
        <v>290</v>
      </c>
      <c r="H122" s="1">
        <v>421</v>
      </c>
      <c r="I122" s="1">
        <v>0</v>
      </c>
      <c r="J122" s="1">
        <v>3</v>
      </c>
      <c r="K122" s="1">
        <v>2</v>
      </c>
      <c r="L122" s="1">
        <v>2</v>
      </c>
      <c r="M122" s="1">
        <v>0</v>
      </c>
      <c r="N122" s="1">
        <v>0</v>
      </c>
      <c r="O122" s="1">
        <v>0</v>
      </c>
      <c r="P122" s="1">
        <v>0</v>
      </c>
      <c r="Q122" s="1">
        <v>2</v>
      </c>
      <c r="R122" s="1">
        <v>423</v>
      </c>
      <c r="S122" s="1">
        <v>2</v>
      </c>
      <c r="T122" s="1">
        <v>0</v>
      </c>
      <c r="U122" s="1">
        <v>423</v>
      </c>
      <c r="V122" s="1">
        <v>16</v>
      </c>
      <c r="W122" s="1">
        <v>1</v>
      </c>
      <c r="X122" s="1">
        <v>14</v>
      </c>
      <c r="Y122" s="1">
        <v>0</v>
      </c>
      <c r="Z122" s="1">
        <v>407</v>
      </c>
      <c r="AA122" s="2">
        <v>301</v>
      </c>
      <c r="AB122" s="3">
        <v>106</v>
      </c>
      <c r="AC122" s="1">
        <v>407</v>
      </c>
    </row>
    <row r="123" spans="1:29">
      <c r="A123" s="1" t="s">
        <v>141</v>
      </c>
      <c r="B123" s="1" t="str">
        <f>"140704"</f>
        <v>140704</v>
      </c>
      <c r="C123" s="11" t="s">
        <v>144</v>
      </c>
      <c r="D123" s="1">
        <v>3</v>
      </c>
      <c r="E123" s="1">
        <v>567</v>
      </c>
      <c r="F123" s="1">
        <v>430</v>
      </c>
      <c r="G123" s="1">
        <v>238</v>
      </c>
      <c r="H123" s="1">
        <v>192</v>
      </c>
      <c r="I123" s="1">
        <v>0</v>
      </c>
      <c r="J123" s="1">
        <v>2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192</v>
      </c>
      <c r="S123" s="1">
        <v>0</v>
      </c>
      <c r="T123" s="1">
        <v>0</v>
      </c>
      <c r="U123" s="1">
        <v>192</v>
      </c>
      <c r="V123" s="1">
        <v>7</v>
      </c>
      <c r="W123" s="1">
        <v>1</v>
      </c>
      <c r="X123" s="1">
        <v>6</v>
      </c>
      <c r="Y123" s="1">
        <v>0</v>
      </c>
      <c r="Z123" s="1">
        <v>185</v>
      </c>
      <c r="AA123" s="2">
        <v>134</v>
      </c>
      <c r="AB123" s="3">
        <v>51</v>
      </c>
      <c r="AC123" s="1">
        <v>185</v>
      </c>
    </row>
    <row r="124" spans="1:29">
      <c r="A124" s="1" t="s">
        <v>141</v>
      </c>
      <c r="B124" s="1" t="str">
        <f>"140704"</f>
        <v>140704</v>
      </c>
      <c r="C124" s="11" t="s">
        <v>145</v>
      </c>
      <c r="D124" s="1">
        <v>4</v>
      </c>
      <c r="E124" s="1">
        <v>426</v>
      </c>
      <c r="F124" s="1">
        <v>334</v>
      </c>
      <c r="G124" s="1">
        <v>124</v>
      </c>
      <c r="H124" s="1">
        <v>210</v>
      </c>
      <c r="I124" s="1">
        <v>0</v>
      </c>
      <c r="J124" s="1">
        <v>3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210</v>
      </c>
      <c r="S124" s="1">
        <v>0</v>
      </c>
      <c r="T124" s="1">
        <v>0</v>
      </c>
      <c r="U124" s="1">
        <v>210</v>
      </c>
      <c r="V124" s="1">
        <v>12</v>
      </c>
      <c r="W124" s="1">
        <v>5</v>
      </c>
      <c r="X124" s="1">
        <v>7</v>
      </c>
      <c r="Y124" s="1">
        <v>0</v>
      </c>
      <c r="Z124" s="1">
        <v>198</v>
      </c>
      <c r="AA124" s="2">
        <v>142</v>
      </c>
      <c r="AB124" s="3">
        <v>56</v>
      </c>
      <c r="AC124" s="1">
        <v>198</v>
      </c>
    </row>
    <row r="125" spans="1:29">
      <c r="A125" s="1" t="s">
        <v>146</v>
      </c>
      <c r="B125" s="1" t="str">
        <f t="shared" ref="B125:B149" si="10">"140705"</f>
        <v>140705</v>
      </c>
      <c r="C125" s="11" t="s">
        <v>147</v>
      </c>
      <c r="D125" s="1">
        <v>1</v>
      </c>
      <c r="E125" s="1">
        <v>1030</v>
      </c>
      <c r="F125" s="1">
        <v>780</v>
      </c>
      <c r="G125" s="1">
        <v>327</v>
      </c>
      <c r="H125" s="1">
        <v>453</v>
      </c>
      <c r="I125" s="1">
        <v>0</v>
      </c>
      <c r="J125" s="1">
        <v>11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453</v>
      </c>
      <c r="S125" s="1">
        <v>0</v>
      </c>
      <c r="T125" s="1">
        <v>0</v>
      </c>
      <c r="U125" s="1">
        <v>453</v>
      </c>
      <c r="V125" s="1">
        <v>29</v>
      </c>
      <c r="W125" s="1">
        <v>6</v>
      </c>
      <c r="X125" s="1">
        <v>23</v>
      </c>
      <c r="Y125" s="1">
        <v>0</v>
      </c>
      <c r="Z125" s="1">
        <v>424</v>
      </c>
      <c r="AA125" s="2">
        <v>257</v>
      </c>
      <c r="AB125" s="3">
        <v>167</v>
      </c>
      <c r="AC125" s="1">
        <v>424</v>
      </c>
    </row>
    <row r="126" spans="1:29">
      <c r="A126" s="1" t="s">
        <v>146</v>
      </c>
      <c r="B126" s="1" t="str">
        <f t="shared" si="10"/>
        <v>140705</v>
      </c>
      <c r="C126" s="11" t="s">
        <v>148</v>
      </c>
      <c r="D126" s="1">
        <v>2</v>
      </c>
      <c r="E126" s="1">
        <v>1169</v>
      </c>
      <c r="F126" s="1">
        <v>900</v>
      </c>
      <c r="G126" s="1">
        <v>394</v>
      </c>
      <c r="H126" s="1">
        <v>506</v>
      </c>
      <c r="I126" s="1">
        <v>0</v>
      </c>
      <c r="J126" s="1">
        <v>2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506</v>
      </c>
      <c r="S126" s="1">
        <v>0</v>
      </c>
      <c r="T126" s="1">
        <v>0</v>
      </c>
      <c r="U126" s="1">
        <v>506</v>
      </c>
      <c r="V126" s="1">
        <v>44</v>
      </c>
      <c r="W126" s="1">
        <v>8</v>
      </c>
      <c r="X126" s="1">
        <v>36</v>
      </c>
      <c r="Y126" s="1">
        <v>0</v>
      </c>
      <c r="Z126" s="1">
        <v>462</v>
      </c>
      <c r="AA126" s="2">
        <v>312</v>
      </c>
      <c r="AB126" s="3">
        <v>150</v>
      </c>
      <c r="AC126" s="1">
        <v>462</v>
      </c>
    </row>
    <row r="127" spans="1:29">
      <c r="A127" s="1" t="s">
        <v>146</v>
      </c>
      <c r="B127" s="1" t="str">
        <f t="shared" si="10"/>
        <v>140705</v>
      </c>
      <c r="C127" s="11" t="s">
        <v>149</v>
      </c>
      <c r="D127" s="1">
        <v>3</v>
      </c>
      <c r="E127" s="1">
        <v>850</v>
      </c>
      <c r="F127" s="1">
        <v>611</v>
      </c>
      <c r="G127" s="1">
        <v>166</v>
      </c>
      <c r="H127" s="1">
        <v>445</v>
      </c>
      <c r="I127" s="1">
        <v>0</v>
      </c>
      <c r="J127" s="1">
        <v>2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445</v>
      </c>
      <c r="S127" s="1">
        <v>0</v>
      </c>
      <c r="T127" s="1">
        <v>0</v>
      </c>
      <c r="U127" s="1">
        <v>445</v>
      </c>
      <c r="V127" s="1">
        <v>15</v>
      </c>
      <c r="W127" s="1">
        <v>5</v>
      </c>
      <c r="X127" s="1">
        <v>10</v>
      </c>
      <c r="Y127" s="1">
        <v>0</v>
      </c>
      <c r="Z127" s="1">
        <v>430</v>
      </c>
      <c r="AA127" s="2">
        <v>340</v>
      </c>
      <c r="AB127" s="3">
        <v>90</v>
      </c>
      <c r="AC127" s="1">
        <v>430</v>
      </c>
    </row>
    <row r="128" spans="1:29">
      <c r="A128" s="1" t="s">
        <v>146</v>
      </c>
      <c r="B128" s="1" t="str">
        <f t="shared" si="10"/>
        <v>140705</v>
      </c>
      <c r="C128" s="11" t="s">
        <v>150</v>
      </c>
      <c r="D128" s="1">
        <v>4</v>
      </c>
      <c r="E128" s="1">
        <v>1067</v>
      </c>
      <c r="F128" s="1">
        <v>820</v>
      </c>
      <c r="G128" s="1">
        <v>297</v>
      </c>
      <c r="H128" s="1">
        <v>523</v>
      </c>
      <c r="I128" s="1">
        <v>0</v>
      </c>
      <c r="J128" s="1">
        <v>3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523</v>
      </c>
      <c r="S128" s="1">
        <v>0</v>
      </c>
      <c r="T128" s="1">
        <v>0</v>
      </c>
      <c r="U128" s="1">
        <v>523</v>
      </c>
      <c r="V128" s="1">
        <v>33</v>
      </c>
      <c r="W128" s="1">
        <v>4</v>
      </c>
      <c r="X128" s="1">
        <v>23</v>
      </c>
      <c r="Y128" s="1">
        <v>0</v>
      </c>
      <c r="Z128" s="1">
        <v>490</v>
      </c>
      <c r="AA128" s="2">
        <v>288</v>
      </c>
      <c r="AB128" s="3">
        <v>202</v>
      </c>
      <c r="AC128" s="1">
        <v>490</v>
      </c>
    </row>
    <row r="129" spans="1:29">
      <c r="A129" s="1" t="s">
        <v>146</v>
      </c>
      <c r="B129" s="1" t="str">
        <f t="shared" si="10"/>
        <v>140705</v>
      </c>
      <c r="C129" s="11" t="s">
        <v>151</v>
      </c>
      <c r="D129" s="1">
        <v>5</v>
      </c>
      <c r="E129" s="1">
        <v>1458</v>
      </c>
      <c r="F129" s="1">
        <v>1120</v>
      </c>
      <c r="G129" s="1">
        <v>326</v>
      </c>
      <c r="H129" s="1">
        <v>794</v>
      </c>
      <c r="I129" s="1">
        <v>0</v>
      </c>
      <c r="J129" s="1">
        <v>5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794</v>
      </c>
      <c r="S129" s="1">
        <v>0</v>
      </c>
      <c r="T129" s="1">
        <v>0</v>
      </c>
      <c r="U129" s="1">
        <v>794</v>
      </c>
      <c r="V129" s="1">
        <v>69</v>
      </c>
      <c r="W129" s="1">
        <v>25</v>
      </c>
      <c r="X129" s="1">
        <v>44</v>
      </c>
      <c r="Y129" s="1">
        <v>0</v>
      </c>
      <c r="Z129" s="1">
        <v>725</v>
      </c>
      <c r="AA129" s="2">
        <v>502</v>
      </c>
      <c r="AB129" s="3">
        <v>223</v>
      </c>
      <c r="AC129" s="1">
        <v>725</v>
      </c>
    </row>
    <row r="130" spans="1:29">
      <c r="A130" s="1" t="s">
        <v>146</v>
      </c>
      <c r="B130" s="1" t="str">
        <f t="shared" si="10"/>
        <v>140705</v>
      </c>
      <c r="C130" s="11" t="s">
        <v>152</v>
      </c>
      <c r="D130" s="1">
        <v>6</v>
      </c>
      <c r="E130" s="1">
        <v>973</v>
      </c>
      <c r="F130" s="1">
        <v>741</v>
      </c>
      <c r="G130" s="1">
        <v>225</v>
      </c>
      <c r="H130" s="1">
        <v>516</v>
      </c>
      <c r="I130" s="1">
        <v>0</v>
      </c>
      <c r="J130" s="1">
        <v>2</v>
      </c>
      <c r="K130" s="1">
        <v>1</v>
      </c>
      <c r="L130" s="1">
        <v>1</v>
      </c>
      <c r="M130" s="1">
        <v>0</v>
      </c>
      <c r="N130" s="1">
        <v>0</v>
      </c>
      <c r="O130" s="1">
        <v>0</v>
      </c>
      <c r="P130" s="1">
        <v>0</v>
      </c>
      <c r="Q130" s="1">
        <v>1</v>
      </c>
      <c r="R130" s="1">
        <v>517</v>
      </c>
      <c r="S130" s="1">
        <v>1</v>
      </c>
      <c r="T130" s="1">
        <v>0</v>
      </c>
      <c r="U130" s="1">
        <v>517</v>
      </c>
      <c r="V130" s="1">
        <v>30</v>
      </c>
      <c r="W130" s="1">
        <v>10</v>
      </c>
      <c r="X130" s="1">
        <v>20</v>
      </c>
      <c r="Y130" s="1">
        <v>0</v>
      </c>
      <c r="Z130" s="1">
        <v>487</v>
      </c>
      <c r="AA130" s="2">
        <v>342</v>
      </c>
      <c r="AB130" s="3">
        <v>145</v>
      </c>
      <c r="AC130" s="1">
        <v>487</v>
      </c>
    </row>
    <row r="131" spans="1:29">
      <c r="A131" s="1" t="s">
        <v>146</v>
      </c>
      <c r="B131" s="1" t="str">
        <f t="shared" si="10"/>
        <v>140705</v>
      </c>
      <c r="C131" s="11" t="s">
        <v>153</v>
      </c>
      <c r="D131" s="1">
        <v>7</v>
      </c>
      <c r="E131" s="1">
        <v>1229</v>
      </c>
      <c r="F131" s="1">
        <v>947</v>
      </c>
      <c r="G131" s="1">
        <v>400</v>
      </c>
      <c r="H131" s="1">
        <v>547</v>
      </c>
      <c r="I131" s="1">
        <v>0</v>
      </c>
      <c r="J131" s="1">
        <v>3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547</v>
      </c>
      <c r="S131" s="1">
        <v>0</v>
      </c>
      <c r="T131" s="1">
        <v>0</v>
      </c>
      <c r="U131" s="1">
        <v>547</v>
      </c>
      <c r="V131" s="1">
        <v>52</v>
      </c>
      <c r="W131" s="1">
        <v>16</v>
      </c>
      <c r="X131" s="1">
        <v>36</v>
      </c>
      <c r="Y131" s="1">
        <v>0</v>
      </c>
      <c r="Z131" s="1">
        <v>495</v>
      </c>
      <c r="AA131" s="2">
        <v>336</v>
      </c>
      <c r="AB131" s="3">
        <v>159</v>
      </c>
      <c r="AC131" s="1">
        <v>495</v>
      </c>
    </row>
    <row r="132" spans="1:29">
      <c r="A132" s="1" t="s">
        <v>146</v>
      </c>
      <c r="B132" s="1" t="str">
        <f t="shared" si="10"/>
        <v>140705</v>
      </c>
      <c r="C132" s="11" t="s">
        <v>154</v>
      </c>
      <c r="D132" s="1">
        <v>8</v>
      </c>
      <c r="E132" s="1">
        <v>1001</v>
      </c>
      <c r="F132" s="1">
        <v>760</v>
      </c>
      <c r="G132" s="1">
        <v>315</v>
      </c>
      <c r="H132" s="1">
        <v>445</v>
      </c>
      <c r="I132" s="1">
        <v>0</v>
      </c>
      <c r="J132" s="1">
        <v>5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445</v>
      </c>
      <c r="S132" s="1">
        <v>0</v>
      </c>
      <c r="T132" s="1">
        <v>0</v>
      </c>
      <c r="U132" s="1">
        <v>445</v>
      </c>
      <c r="V132" s="1">
        <v>20</v>
      </c>
      <c r="W132" s="1">
        <v>4</v>
      </c>
      <c r="X132" s="1">
        <v>16</v>
      </c>
      <c r="Y132" s="1">
        <v>0</v>
      </c>
      <c r="Z132" s="1">
        <v>425</v>
      </c>
      <c r="AA132" s="2">
        <v>290</v>
      </c>
      <c r="AB132" s="3">
        <v>135</v>
      </c>
      <c r="AC132" s="1">
        <v>425</v>
      </c>
    </row>
    <row r="133" spans="1:29">
      <c r="A133" s="1" t="s">
        <v>146</v>
      </c>
      <c r="B133" s="1" t="str">
        <f t="shared" si="10"/>
        <v>140705</v>
      </c>
      <c r="C133" s="11" t="s">
        <v>155</v>
      </c>
      <c r="D133" s="1">
        <v>9</v>
      </c>
      <c r="E133" s="1">
        <v>672</v>
      </c>
      <c r="F133" s="1">
        <v>510</v>
      </c>
      <c r="G133" s="1">
        <v>229</v>
      </c>
      <c r="H133" s="1">
        <v>281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281</v>
      </c>
      <c r="S133" s="1">
        <v>0</v>
      </c>
      <c r="T133" s="1">
        <v>0</v>
      </c>
      <c r="U133" s="1">
        <v>281</v>
      </c>
      <c r="V133" s="1">
        <v>16</v>
      </c>
      <c r="W133" s="1">
        <v>4</v>
      </c>
      <c r="X133" s="1">
        <v>9</v>
      </c>
      <c r="Y133" s="1">
        <v>0</v>
      </c>
      <c r="Z133" s="1">
        <v>265</v>
      </c>
      <c r="AA133" s="2">
        <v>200</v>
      </c>
      <c r="AB133" s="3">
        <v>65</v>
      </c>
      <c r="AC133" s="1">
        <v>265</v>
      </c>
    </row>
    <row r="134" spans="1:29">
      <c r="A134" s="1" t="s">
        <v>146</v>
      </c>
      <c r="B134" s="1" t="str">
        <f t="shared" si="10"/>
        <v>140705</v>
      </c>
      <c r="C134" s="11" t="s">
        <v>156</v>
      </c>
      <c r="D134" s="1">
        <v>10</v>
      </c>
      <c r="E134" s="1">
        <v>522</v>
      </c>
      <c r="F134" s="1">
        <v>399</v>
      </c>
      <c r="G134" s="1">
        <v>187</v>
      </c>
      <c r="H134" s="1">
        <v>212</v>
      </c>
      <c r="I134" s="1">
        <v>1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212</v>
      </c>
      <c r="S134" s="1">
        <v>0</v>
      </c>
      <c r="T134" s="1">
        <v>0</v>
      </c>
      <c r="U134" s="1">
        <v>212</v>
      </c>
      <c r="V134" s="1">
        <v>17</v>
      </c>
      <c r="W134" s="1">
        <v>6</v>
      </c>
      <c r="X134" s="1">
        <v>8</v>
      </c>
      <c r="Y134" s="1">
        <v>0</v>
      </c>
      <c r="Z134" s="1">
        <v>195</v>
      </c>
      <c r="AA134" s="2">
        <v>132</v>
      </c>
      <c r="AB134" s="3">
        <v>63</v>
      </c>
      <c r="AC134" s="1">
        <v>195</v>
      </c>
    </row>
    <row r="135" spans="1:29">
      <c r="A135" s="1" t="s">
        <v>146</v>
      </c>
      <c r="B135" s="1" t="str">
        <f t="shared" si="10"/>
        <v>140705</v>
      </c>
      <c r="C135" s="11" t="s">
        <v>152</v>
      </c>
      <c r="D135" s="1">
        <v>11</v>
      </c>
      <c r="E135" s="1">
        <v>1151</v>
      </c>
      <c r="F135" s="1">
        <v>980</v>
      </c>
      <c r="G135" s="1">
        <v>291</v>
      </c>
      <c r="H135" s="1">
        <v>689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689</v>
      </c>
      <c r="S135" s="1">
        <v>0</v>
      </c>
      <c r="T135" s="1">
        <v>0</v>
      </c>
      <c r="U135" s="1">
        <v>689</v>
      </c>
      <c r="V135" s="1">
        <v>67</v>
      </c>
      <c r="W135" s="1">
        <v>18</v>
      </c>
      <c r="X135" s="1">
        <v>49</v>
      </c>
      <c r="Y135" s="1">
        <v>0</v>
      </c>
      <c r="Z135" s="1">
        <v>622</v>
      </c>
      <c r="AA135" s="2">
        <v>336</v>
      </c>
      <c r="AB135" s="3">
        <v>286</v>
      </c>
      <c r="AC135" s="1">
        <v>622</v>
      </c>
    </row>
    <row r="136" spans="1:29">
      <c r="A136" s="1" t="s">
        <v>146</v>
      </c>
      <c r="B136" s="1" t="str">
        <f t="shared" si="10"/>
        <v>140705</v>
      </c>
      <c r="C136" s="11" t="s">
        <v>157</v>
      </c>
      <c r="D136" s="1">
        <v>12</v>
      </c>
      <c r="E136" s="1">
        <v>1261</v>
      </c>
      <c r="F136" s="1">
        <v>987</v>
      </c>
      <c r="G136" s="1">
        <v>345</v>
      </c>
      <c r="H136" s="1">
        <v>642</v>
      </c>
      <c r="I136" s="1">
        <v>1</v>
      </c>
      <c r="J136" s="1">
        <v>2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642</v>
      </c>
      <c r="S136" s="1">
        <v>0</v>
      </c>
      <c r="T136" s="1">
        <v>0</v>
      </c>
      <c r="U136" s="1">
        <v>642</v>
      </c>
      <c r="V136" s="1">
        <v>43</v>
      </c>
      <c r="W136" s="1">
        <v>15</v>
      </c>
      <c r="X136" s="1">
        <v>28</v>
      </c>
      <c r="Y136" s="1">
        <v>0</v>
      </c>
      <c r="Z136" s="1">
        <v>599</v>
      </c>
      <c r="AA136" s="2">
        <v>368</v>
      </c>
      <c r="AB136" s="3">
        <v>231</v>
      </c>
      <c r="AC136" s="1">
        <v>599</v>
      </c>
    </row>
    <row r="137" spans="1:29">
      <c r="A137" s="1" t="s">
        <v>146</v>
      </c>
      <c r="B137" s="1" t="str">
        <f t="shared" si="10"/>
        <v>140705</v>
      </c>
      <c r="C137" s="11" t="s">
        <v>158</v>
      </c>
      <c r="D137" s="1">
        <v>13</v>
      </c>
      <c r="E137" s="1">
        <v>1221</v>
      </c>
      <c r="F137" s="1">
        <v>940</v>
      </c>
      <c r="G137" s="1">
        <v>304</v>
      </c>
      <c r="H137" s="1">
        <v>636</v>
      </c>
      <c r="I137" s="1">
        <v>0</v>
      </c>
      <c r="J137" s="1">
        <v>2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636</v>
      </c>
      <c r="S137" s="1">
        <v>0</v>
      </c>
      <c r="T137" s="1">
        <v>0</v>
      </c>
      <c r="U137" s="1">
        <v>636</v>
      </c>
      <c r="V137" s="1">
        <v>42</v>
      </c>
      <c r="W137" s="1">
        <v>18</v>
      </c>
      <c r="X137" s="1">
        <v>24</v>
      </c>
      <c r="Y137" s="1">
        <v>0</v>
      </c>
      <c r="Z137" s="1">
        <v>594</v>
      </c>
      <c r="AA137" s="2">
        <v>363</v>
      </c>
      <c r="AB137" s="3">
        <v>231</v>
      </c>
      <c r="AC137" s="1">
        <v>594</v>
      </c>
    </row>
    <row r="138" spans="1:29">
      <c r="A138" s="1" t="s">
        <v>146</v>
      </c>
      <c r="B138" s="1" t="str">
        <f t="shared" si="10"/>
        <v>140705</v>
      </c>
      <c r="C138" s="11" t="s">
        <v>159</v>
      </c>
      <c r="D138" s="1">
        <v>14</v>
      </c>
      <c r="E138" s="1">
        <v>1207</v>
      </c>
      <c r="F138" s="1">
        <v>919</v>
      </c>
      <c r="G138" s="1">
        <v>234</v>
      </c>
      <c r="H138" s="1">
        <v>685</v>
      </c>
      <c r="I138" s="1">
        <v>0</v>
      </c>
      <c r="J138" s="1">
        <v>4</v>
      </c>
      <c r="K138" s="1">
        <v>1</v>
      </c>
      <c r="L138" s="1">
        <v>1</v>
      </c>
      <c r="M138" s="1">
        <v>0</v>
      </c>
      <c r="N138" s="1">
        <v>0</v>
      </c>
      <c r="O138" s="1">
        <v>0</v>
      </c>
      <c r="P138" s="1">
        <v>0</v>
      </c>
      <c r="Q138" s="1">
        <v>1</v>
      </c>
      <c r="R138" s="1">
        <v>686</v>
      </c>
      <c r="S138" s="1">
        <v>1</v>
      </c>
      <c r="T138" s="1">
        <v>0</v>
      </c>
      <c r="U138" s="1">
        <v>686</v>
      </c>
      <c r="V138" s="1">
        <v>72</v>
      </c>
      <c r="W138" s="1">
        <v>40</v>
      </c>
      <c r="X138" s="1">
        <v>32</v>
      </c>
      <c r="Y138" s="1">
        <v>0</v>
      </c>
      <c r="Z138" s="1">
        <v>614</v>
      </c>
      <c r="AA138" s="2">
        <v>389</v>
      </c>
      <c r="AB138" s="3">
        <v>225</v>
      </c>
      <c r="AC138" s="1">
        <v>614</v>
      </c>
    </row>
    <row r="139" spans="1:29">
      <c r="A139" s="1" t="s">
        <v>146</v>
      </c>
      <c r="B139" s="1" t="str">
        <f t="shared" si="10"/>
        <v>140705</v>
      </c>
      <c r="C139" s="11" t="s">
        <v>160</v>
      </c>
      <c r="D139" s="1">
        <v>15</v>
      </c>
      <c r="E139" s="1">
        <v>1103</v>
      </c>
      <c r="F139" s="1">
        <v>840</v>
      </c>
      <c r="G139" s="1">
        <v>192</v>
      </c>
      <c r="H139" s="1">
        <v>648</v>
      </c>
      <c r="I139" s="1">
        <v>0</v>
      </c>
      <c r="J139" s="1">
        <v>1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648</v>
      </c>
      <c r="S139" s="1">
        <v>0</v>
      </c>
      <c r="T139" s="1">
        <v>0</v>
      </c>
      <c r="U139" s="1">
        <v>648</v>
      </c>
      <c r="V139" s="1">
        <v>51</v>
      </c>
      <c r="W139" s="1">
        <v>25</v>
      </c>
      <c r="X139" s="1">
        <v>26</v>
      </c>
      <c r="Y139" s="1">
        <v>0</v>
      </c>
      <c r="Z139" s="1">
        <v>597</v>
      </c>
      <c r="AA139" s="2">
        <v>327</v>
      </c>
      <c r="AB139" s="3">
        <v>270</v>
      </c>
      <c r="AC139" s="1">
        <v>597</v>
      </c>
    </row>
    <row r="140" spans="1:29">
      <c r="A140" s="1" t="s">
        <v>146</v>
      </c>
      <c r="B140" s="1" t="str">
        <f t="shared" si="10"/>
        <v>140705</v>
      </c>
      <c r="C140" s="11" t="s">
        <v>161</v>
      </c>
      <c r="D140" s="1">
        <v>16</v>
      </c>
      <c r="E140" s="1">
        <v>1218</v>
      </c>
      <c r="F140" s="1">
        <v>940</v>
      </c>
      <c r="G140" s="1">
        <v>223</v>
      </c>
      <c r="H140" s="1">
        <v>717</v>
      </c>
      <c r="I140" s="1">
        <v>0</v>
      </c>
      <c r="J140" s="1">
        <v>5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717</v>
      </c>
      <c r="S140" s="1">
        <v>0</v>
      </c>
      <c r="T140" s="1">
        <v>0</v>
      </c>
      <c r="U140" s="1">
        <v>717</v>
      </c>
      <c r="V140" s="1">
        <v>65</v>
      </c>
      <c r="W140" s="1">
        <v>24</v>
      </c>
      <c r="X140" s="1">
        <v>25</v>
      </c>
      <c r="Y140" s="1">
        <v>0</v>
      </c>
      <c r="Z140" s="1">
        <v>652</v>
      </c>
      <c r="AA140" s="2">
        <v>371</v>
      </c>
      <c r="AB140" s="3">
        <v>281</v>
      </c>
      <c r="AC140" s="1">
        <v>652</v>
      </c>
    </row>
    <row r="141" spans="1:29">
      <c r="A141" s="1" t="s">
        <v>146</v>
      </c>
      <c r="B141" s="1" t="str">
        <f t="shared" si="10"/>
        <v>140705</v>
      </c>
      <c r="C141" s="11" t="s">
        <v>162</v>
      </c>
      <c r="D141" s="1">
        <v>17</v>
      </c>
      <c r="E141" s="1">
        <v>1092</v>
      </c>
      <c r="F141" s="1">
        <v>835</v>
      </c>
      <c r="G141" s="1">
        <v>257</v>
      </c>
      <c r="H141" s="1">
        <v>578</v>
      </c>
      <c r="I141" s="1">
        <v>1</v>
      </c>
      <c r="J141" s="1">
        <v>4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578</v>
      </c>
      <c r="S141" s="1">
        <v>0</v>
      </c>
      <c r="T141" s="1">
        <v>0</v>
      </c>
      <c r="U141" s="1">
        <v>578</v>
      </c>
      <c r="V141" s="1">
        <v>39</v>
      </c>
      <c r="W141" s="1">
        <v>18</v>
      </c>
      <c r="X141" s="1">
        <v>21</v>
      </c>
      <c r="Y141" s="1">
        <v>0</v>
      </c>
      <c r="Z141" s="1">
        <v>539</v>
      </c>
      <c r="AA141" s="2">
        <v>356</v>
      </c>
      <c r="AB141" s="3">
        <v>183</v>
      </c>
      <c r="AC141" s="1">
        <v>539</v>
      </c>
    </row>
    <row r="142" spans="1:29">
      <c r="A142" s="1" t="s">
        <v>146</v>
      </c>
      <c r="B142" s="1" t="str">
        <f t="shared" si="10"/>
        <v>140705</v>
      </c>
      <c r="C142" s="11" t="s">
        <v>163</v>
      </c>
      <c r="D142" s="1">
        <v>18</v>
      </c>
      <c r="E142" s="1">
        <v>1207</v>
      </c>
      <c r="F142" s="1">
        <v>934</v>
      </c>
      <c r="G142" s="1">
        <v>286</v>
      </c>
      <c r="H142" s="1">
        <v>648</v>
      </c>
      <c r="I142" s="1">
        <v>1</v>
      </c>
      <c r="J142" s="1">
        <v>1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648</v>
      </c>
      <c r="S142" s="1">
        <v>0</v>
      </c>
      <c r="T142" s="1">
        <v>0</v>
      </c>
      <c r="U142" s="1">
        <v>648</v>
      </c>
      <c r="V142" s="1">
        <v>45</v>
      </c>
      <c r="W142" s="1">
        <v>16</v>
      </c>
      <c r="X142" s="1">
        <v>29</v>
      </c>
      <c r="Y142" s="1">
        <v>0</v>
      </c>
      <c r="Z142" s="1">
        <v>603</v>
      </c>
      <c r="AA142" s="2">
        <v>357</v>
      </c>
      <c r="AB142" s="3">
        <v>246</v>
      </c>
      <c r="AC142" s="1">
        <v>603</v>
      </c>
    </row>
    <row r="143" spans="1:29">
      <c r="A143" s="1" t="s">
        <v>146</v>
      </c>
      <c r="B143" s="1" t="str">
        <f t="shared" si="10"/>
        <v>140705</v>
      </c>
      <c r="C143" s="11" t="s">
        <v>162</v>
      </c>
      <c r="D143" s="1">
        <v>19</v>
      </c>
      <c r="E143" s="1">
        <v>1321</v>
      </c>
      <c r="F143" s="1">
        <v>1020</v>
      </c>
      <c r="G143" s="1">
        <v>348</v>
      </c>
      <c r="H143" s="1">
        <v>672</v>
      </c>
      <c r="I143" s="1">
        <v>0</v>
      </c>
      <c r="J143" s="1">
        <v>4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672</v>
      </c>
      <c r="S143" s="1">
        <v>0</v>
      </c>
      <c r="T143" s="1">
        <v>0</v>
      </c>
      <c r="U143" s="1">
        <v>672</v>
      </c>
      <c r="V143" s="1">
        <v>46</v>
      </c>
      <c r="W143" s="1">
        <v>26</v>
      </c>
      <c r="X143" s="1">
        <v>20</v>
      </c>
      <c r="Y143" s="1">
        <v>0</v>
      </c>
      <c r="Z143" s="1">
        <v>626</v>
      </c>
      <c r="AA143" s="2">
        <v>354</v>
      </c>
      <c r="AB143" s="3">
        <v>272</v>
      </c>
      <c r="AC143" s="1">
        <v>626</v>
      </c>
    </row>
    <row r="144" spans="1:29">
      <c r="A144" s="1" t="s">
        <v>146</v>
      </c>
      <c r="B144" s="1" t="str">
        <f t="shared" si="10"/>
        <v>140705</v>
      </c>
      <c r="C144" s="11" t="s">
        <v>164</v>
      </c>
      <c r="D144" s="1">
        <v>20</v>
      </c>
      <c r="E144" s="1">
        <v>1312</v>
      </c>
      <c r="F144" s="1">
        <v>1022</v>
      </c>
      <c r="G144" s="1">
        <v>374</v>
      </c>
      <c r="H144" s="1">
        <v>648</v>
      </c>
      <c r="I144" s="1">
        <v>1</v>
      </c>
      <c r="J144" s="1">
        <v>1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648</v>
      </c>
      <c r="S144" s="1">
        <v>0</v>
      </c>
      <c r="T144" s="1">
        <v>0</v>
      </c>
      <c r="U144" s="1">
        <v>648</v>
      </c>
      <c r="V144" s="1">
        <v>48</v>
      </c>
      <c r="W144" s="1">
        <v>19</v>
      </c>
      <c r="X144" s="1">
        <v>29</v>
      </c>
      <c r="Y144" s="1">
        <v>0</v>
      </c>
      <c r="Z144" s="1">
        <v>600</v>
      </c>
      <c r="AA144" s="2">
        <v>357</v>
      </c>
      <c r="AB144" s="3">
        <v>243</v>
      </c>
      <c r="AC144" s="1">
        <v>600</v>
      </c>
    </row>
    <row r="145" spans="1:29">
      <c r="A145" s="1" t="s">
        <v>146</v>
      </c>
      <c r="B145" s="1" t="str">
        <f t="shared" si="10"/>
        <v>140705</v>
      </c>
      <c r="C145" s="11" t="s">
        <v>165</v>
      </c>
      <c r="D145" s="1">
        <v>21</v>
      </c>
      <c r="E145" s="1">
        <v>88</v>
      </c>
      <c r="F145" s="1">
        <v>59</v>
      </c>
      <c r="G145" s="1">
        <v>12</v>
      </c>
      <c r="H145" s="1">
        <v>47</v>
      </c>
      <c r="I145" s="1">
        <v>0</v>
      </c>
      <c r="J145" s="1">
        <v>0</v>
      </c>
      <c r="K145" s="1">
        <v>1</v>
      </c>
      <c r="L145" s="1">
        <v>1</v>
      </c>
      <c r="M145" s="1">
        <v>0</v>
      </c>
      <c r="N145" s="1">
        <v>0</v>
      </c>
      <c r="O145" s="1">
        <v>0</v>
      </c>
      <c r="P145" s="1">
        <v>0</v>
      </c>
      <c r="Q145" s="1">
        <v>1</v>
      </c>
      <c r="R145" s="1">
        <v>48</v>
      </c>
      <c r="S145" s="1">
        <v>1</v>
      </c>
      <c r="T145" s="1">
        <v>0</v>
      </c>
      <c r="U145" s="1">
        <v>48</v>
      </c>
      <c r="V145" s="1">
        <v>1</v>
      </c>
      <c r="W145" s="1">
        <v>1</v>
      </c>
      <c r="X145" s="1">
        <v>0</v>
      </c>
      <c r="Y145" s="1">
        <v>0</v>
      </c>
      <c r="Z145" s="1">
        <v>47</v>
      </c>
      <c r="AA145" s="2">
        <v>20</v>
      </c>
      <c r="AB145" s="3">
        <v>27</v>
      </c>
      <c r="AC145" s="1">
        <v>47</v>
      </c>
    </row>
    <row r="146" spans="1:29">
      <c r="A146" s="1" t="s">
        <v>146</v>
      </c>
      <c r="B146" s="1" t="str">
        <f t="shared" si="10"/>
        <v>140705</v>
      </c>
      <c r="C146" s="11" t="s">
        <v>166</v>
      </c>
      <c r="D146" s="1">
        <v>22</v>
      </c>
      <c r="E146" s="1">
        <v>1049</v>
      </c>
      <c r="F146" s="1">
        <v>850</v>
      </c>
      <c r="G146" s="1">
        <v>250</v>
      </c>
      <c r="H146" s="1">
        <v>600</v>
      </c>
      <c r="I146" s="1">
        <v>2</v>
      </c>
      <c r="J146" s="1">
        <v>6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600</v>
      </c>
      <c r="S146" s="1">
        <v>0</v>
      </c>
      <c r="T146" s="1">
        <v>0</v>
      </c>
      <c r="U146" s="1">
        <v>600</v>
      </c>
      <c r="V146" s="1">
        <v>33</v>
      </c>
      <c r="W146" s="1">
        <v>16</v>
      </c>
      <c r="X146" s="1">
        <v>17</v>
      </c>
      <c r="Y146" s="1">
        <v>0</v>
      </c>
      <c r="Z146" s="1">
        <v>567</v>
      </c>
      <c r="AA146" s="2">
        <v>375</v>
      </c>
      <c r="AB146" s="3">
        <v>192</v>
      </c>
      <c r="AC146" s="1">
        <v>567</v>
      </c>
    </row>
    <row r="147" spans="1:29">
      <c r="A147" s="1" t="s">
        <v>146</v>
      </c>
      <c r="B147" s="1" t="str">
        <f t="shared" si="10"/>
        <v>140705</v>
      </c>
      <c r="C147" s="11" t="s">
        <v>167</v>
      </c>
      <c r="D147" s="1">
        <v>23</v>
      </c>
      <c r="E147" s="1">
        <v>1397</v>
      </c>
      <c r="F147" s="1">
        <v>1070</v>
      </c>
      <c r="G147" s="1">
        <v>341</v>
      </c>
      <c r="H147" s="1">
        <v>729</v>
      </c>
      <c r="I147" s="1">
        <v>3</v>
      </c>
      <c r="J147" s="1">
        <v>8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729</v>
      </c>
      <c r="S147" s="1">
        <v>0</v>
      </c>
      <c r="T147" s="1">
        <v>0</v>
      </c>
      <c r="U147" s="1">
        <v>729</v>
      </c>
      <c r="V147" s="1">
        <v>70</v>
      </c>
      <c r="W147" s="1">
        <v>31</v>
      </c>
      <c r="X147" s="1">
        <v>39</v>
      </c>
      <c r="Y147" s="1">
        <v>0</v>
      </c>
      <c r="Z147" s="1">
        <v>659</v>
      </c>
      <c r="AA147" s="2">
        <v>393</v>
      </c>
      <c r="AB147" s="3">
        <v>266</v>
      </c>
      <c r="AC147" s="1">
        <v>659</v>
      </c>
    </row>
    <row r="148" spans="1:29">
      <c r="A148" s="1" t="s">
        <v>146</v>
      </c>
      <c r="B148" s="1" t="str">
        <f t="shared" si="10"/>
        <v>140705</v>
      </c>
      <c r="C148" s="11" t="s">
        <v>168</v>
      </c>
      <c r="D148" s="1">
        <v>24</v>
      </c>
      <c r="E148" s="1">
        <v>189</v>
      </c>
      <c r="F148" s="1">
        <v>150</v>
      </c>
      <c r="G148" s="1">
        <v>101</v>
      </c>
      <c r="H148" s="1">
        <v>49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49</v>
      </c>
      <c r="S148" s="1">
        <v>0</v>
      </c>
      <c r="T148" s="1">
        <v>0</v>
      </c>
      <c r="U148" s="1">
        <v>49</v>
      </c>
      <c r="V148" s="1">
        <v>5</v>
      </c>
      <c r="W148" s="1">
        <v>1</v>
      </c>
      <c r="X148" s="1">
        <v>4</v>
      </c>
      <c r="Y148" s="1">
        <v>0</v>
      </c>
      <c r="Z148" s="1">
        <v>44</v>
      </c>
      <c r="AA148" s="2">
        <v>32</v>
      </c>
      <c r="AB148" s="3">
        <v>12</v>
      </c>
      <c r="AC148" s="1">
        <v>44</v>
      </c>
    </row>
    <row r="149" spans="1:29">
      <c r="A149" s="1" t="s">
        <v>146</v>
      </c>
      <c r="B149" s="1" t="str">
        <f t="shared" si="10"/>
        <v>140705</v>
      </c>
      <c r="C149" s="11" t="s">
        <v>169</v>
      </c>
      <c r="D149" s="1">
        <v>25</v>
      </c>
      <c r="E149" s="1">
        <v>53</v>
      </c>
      <c r="F149" s="1">
        <v>47</v>
      </c>
      <c r="G149" s="1">
        <v>14</v>
      </c>
      <c r="H149" s="1">
        <v>33</v>
      </c>
      <c r="I149" s="1">
        <v>0</v>
      </c>
      <c r="J149" s="1">
        <v>6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33</v>
      </c>
      <c r="S149" s="1">
        <v>0</v>
      </c>
      <c r="T149" s="1">
        <v>0</v>
      </c>
      <c r="U149" s="1">
        <v>33</v>
      </c>
      <c r="V149" s="1">
        <v>0</v>
      </c>
      <c r="W149" s="1">
        <v>0</v>
      </c>
      <c r="X149" s="1">
        <v>0</v>
      </c>
      <c r="Y149" s="1">
        <v>0</v>
      </c>
      <c r="Z149" s="1">
        <v>33</v>
      </c>
      <c r="AA149" s="2">
        <v>24</v>
      </c>
      <c r="AB149" s="3">
        <v>9</v>
      </c>
      <c r="AC149" s="1">
        <v>33</v>
      </c>
    </row>
    <row r="150" spans="1:29">
      <c r="A150" s="1" t="s">
        <v>170</v>
      </c>
      <c r="B150" s="1" t="str">
        <f t="shared" ref="B150:B158" si="11">"140706"</f>
        <v>140706</v>
      </c>
      <c r="C150" s="11" t="s">
        <v>171</v>
      </c>
      <c r="D150" s="1">
        <v>1</v>
      </c>
      <c r="E150" s="1">
        <v>944</v>
      </c>
      <c r="F150" s="1">
        <v>730</v>
      </c>
      <c r="G150" s="1">
        <v>279</v>
      </c>
      <c r="H150" s="1">
        <v>450</v>
      </c>
      <c r="I150" s="1">
        <v>0</v>
      </c>
      <c r="J150" s="1">
        <v>2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451</v>
      </c>
      <c r="S150" s="1">
        <v>0</v>
      </c>
      <c r="T150" s="1">
        <v>0</v>
      </c>
      <c r="U150" s="1">
        <v>451</v>
      </c>
      <c r="V150" s="1">
        <v>15</v>
      </c>
      <c r="W150" s="1">
        <v>5</v>
      </c>
      <c r="X150" s="1">
        <v>7</v>
      </c>
      <c r="Y150" s="1">
        <v>0</v>
      </c>
      <c r="Z150" s="1">
        <v>436</v>
      </c>
      <c r="AA150" s="2">
        <v>274</v>
      </c>
      <c r="AB150" s="3">
        <v>162</v>
      </c>
      <c r="AC150" s="1">
        <v>436</v>
      </c>
    </row>
    <row r="151" spans="1:29">
      <c r="A151" s="1" t="s">
        <v>170</v>
      </c>
      <c r="B151" s="1" t="str">
        <f t="shared" si="11"/>
        <v>140706</v>
      </c>
      <c r="C151" s="11" t="s">
        <v>172</v>
      </c>
      <c r="D151" s="1">
        <v>2</v>
      </c>
      <c r="E151" s="1">
        <v>910</v>
      </c>
      <c r="F151" s="1">
        <v>692</v>
      </c>
      <c r="G151" s="1">
        <v>295</v>
      </c>
      <c r="H151" s="1">
        <v>397</v>
      </c>
      <c r="I151" s="1">
        <v>0</v>
      </c>
      <c r="J151" s="1">
        <v>2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397</v>
      </c>
      <c r="S151" s="1">
        <v>0</v>
      </c>
      <c r="T151" s="1">
        <v>0</v>
      </c>
      <c r="U151" s="1">
        <v>397</v>
      </c>
      <c r="V151" s="1">
        <v>21</v>
      </c>
      <c r="W151" s="1">
        <v>4</v>
      </c>
      <c r="X151" s="1">
        <v>17</v>
      </c>
      <c r="Y151" s="1">
        <v>0</v>
      </c>
      <c r="Z151" s="1">
        <v>376</v>
      </c>
      <c r="AA151" s="2">
        <v>244</v>
      </c>
      <c r="AB151" s="3">
        <v>132</v>
      </c>
      <c r="AC151" s="1">
        <v>376</v>
      </c>
    </row>
    <row r="152" spans="1:29">
      <c r="A152" s="1" t="s">
        <v>170</v>
      </c>
      <c r="B152" s="1" t="str">
        <f t="shared" si="11"/>
        <v>140706</v>
      </c>
      <c r="C152" s="11" t="s">
        <v>173</v>
      </c>
      <c r="D152" s="1">
        <v>3</v>
      </c>
      <c r="E152" s="1">
        <v>721</v>
      </c>
      <c r="F152" s="1">
        <v>550</v>
      </c>
      <c r="G152" s="1">
        <v>197</v>
      </c>
      <c r="H152" s="1">
        <v>353</v>
      </c>
      <c r="I152" s="1">
        <v>0</v>
      </c>
      <c r="J152" s="1">
        <v>7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353</v>
      </c>
      <c r="S152" s="1">
        <v>0</v>
      </c>
      <c r="T152" s="1">
        <v>0</v>
      </c>
      <c r="U152" s="1">
        <v>353</v>
      </c>
      <c r="V152" s="1">
        <v>9</v>
      </c>
      <c r="W152" s="1">
        <v>1</v>
      </c>
      <c r="X152" s="1">
        <v>8</v>
      </c>
      <c r="Y152" s="1">
        <v>0</v>
      </c>
      <c r="Z152" s="1">
        <v>344</v>
      </c>
      <c r="AA152" s="2">
        <v>249</v>
      </c>
      <c r="AB152" s="3">
        <v>95</v>
      </c>
      <c r="AC152" s="1">
        <v>344</v>
      </c>
    </row>
    <row r="153" spans="1:29">
      <c r="A153" s="1" t="s">
        <v>170</v>
      </c>
      <c r="B153" s="1" t="str">
        <f t="shared" si="11"/>
        <v>140706</v>
      </c>
      <c r="C153" s="11" t="s">
        <v>174</v>
      </c>
      <c r="D153" s="1">
        <v>4</v>
      </c>
      <c r="E153" s="1">
        <v>334</v>
      </c>
      <c r="F153" s="1">
        <v>260</v>
      </c>
      <c r="G153" s="1">
        <v>124</v>
      </c>
      <c r="H153" s="1">
        <v>136</v>
      </c>
      <c r="I153" s="1">
        <v>1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136</v>
      </c>
      <c r="S153" s="1">
        <v>0</v>
      </c>
      <c r="T153" s="1">
        <v>0</v>
      </c>
      <c r="U153" s="1">
        <v>136</v>
      </c>
      <c r="V153" s="1">
        <v>8</v>
      </c>
      <c r="W153" s="1">
        <v>0</v>
      </c>
      <c r="X153" s="1">
        <v>8</v>
      </c>
      <c r="Y153" s="1">
        <v>0</v>
      </c>
      <c r="Z153" s="1">
        <v>128</v>
      </c>
      <c r="AA153" s="2">
        <v>82</v>
      </c>
      <c r="AB153" s="3">
        <v>46</v>
      </c>
      <c r="AC153" s="1">
        <v>128</v>
      </c>
    </row>
    <row r="154" spans="1:29">
      <c r="A154" s="1" t="s">
        <v>170</v>
      </c>
      <c r="B154" s="1" t="str">
        <f t="shared" si="11"/>
        <v>140706</v>
      </c>
      <c r="C154" s="11" t="s">
        <v>175</v>
      </c>
      <c r="D154" s="1">
        <v>5</v>
      </c>
      <c r="E154" s="1">
        <v>432</v>
      </c>
      <c r="F154" s="1">
        <v>330</v>
      </c>
      <c r="G154" s="1">
        <v>118</v>
      </c>
      <c r="H154" s="1">
        <v>212</v>
      </c>
      <c r="I154" s="1">
        <v>0</v>
      </c>
      <c r="J154" s="1">
        <v>2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212</v>
      </c>
      <c r="S154" s="1">
        <v>0</v>
      </c>
      <c r="T154" s="1">
        <v>0</v>
      </c>
      <c r="U154" s="1">
        <v>212</v>
      </c>
      <c r="V154" s="1">
        <v>6</v>
      </c>
      <c r="W154" s="1">
        <v>4</v>
      </c>
      <c r="X154" s="1">
        <v>2</v>
      </c>
      <c r="Y154" s="1">
        <v>0</v>
      </c>
      <c r="Z154" s="1">
        <v>206</v>
      </c>
      <c r="AA154" s="2">
        <v>115</v>
      </c>
      <c r="AB154" s="3">
        <v>91</v>
      </c>
      <c r="AC154" s="1">
        <v>206</v>
      </c>
    </row>
    <row r="155" spans="1:29">
      <c r="A155" s="1" t="s">
        <v>170</v>
      </c>
      <c r="B155" s="1" t="str">
        <f t="shared" si="11"/>
        <v>140706</v>
      </c>
      <c r="C155" s="11" t="s">
        <v>176</v>
      </c>
      <c r="D155" s="1">
        <v>6</v>
      </c>
      <c r="E155" s="1">
        <v>605</v>
      </c>
      <c r="F155" s="1">
        <v>460</v>
      </c>
      <c r="G155" s="1">
        <v>208</v>
      </c>
      <c r="H155" s="1">
        <v>252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252</v>
      </c>
      <c r="S155" s="1">
        <v>0</v>
      </c>
      <c r="T155" s="1">
        <v>0</v>
      </c>
      <c r="U155" s="1">
        <v>252</v>
      </c>
      <c r="V155" s="1">
        <v>5</v>
      </c>
      <c r="W155" s="1">
        <v>2</v>
      </c>
      <c r="X155" s="1">
        <v>3</v>
      </c>
      <c r="Y155" s="1">
        <v>0</v>
      </c>
      <c r="Z155" s="1">
        <v>247</v>
      </c>
      <c r="AA155" s="2">
        <v>155</v>
      </c>
      <c r="AB155" s="3">
        <v>92</v>
      </c>
      <c r="AC155" s="1">
        <v>247</v>
      </c>
    </row>
    <row r="156" spans="1:29">
      <c r="A156" s="1" t="s">
        <v>170</v>
      </c>
      <c r="B156" s="1" t="str">
        <f t="shared" si="11"/>
        <v>140706</v>
      </c>
      <c r="C156" s="11" t="s">
        <v>177</v>
      </c>
      <c r="D156" s="1">
        <v>7</v>
      </c>
      <c r="E156" s="1">
        <v>581</v>
      </c>
      <c r="F156" s="1">
        <v>441</v>
      </c>
      <c r="G156" s="1">
        <v>159</v>
      </c>
      <c r="H156" s="1">
        <v>282</v>
      </c>
      <c r="I156" s="1">
        <v>0</v>
      </c>
      <c r="J156" s="1">
        <v>2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282</v>
      </c>
      <c r="S156" s="1">
        <v>0</v>
      </c>
      <c r="T156" s="1">
        <v>0</v>
      </c>
      <c r="U156" s="1">
        <v>282</v>
      </c>
      <c r="V156" s="1">
        <v>20</v>
      </c>
      <c r="W156" s="1">
        <v>3</v>
      </c>
      <c r="X156" s="1">
        <v>17</v>
      </c>
      <c r="Y156" s="1">
        <v>0</v>
      </c>
      <c r="Z156" s="1">
        <v>262</v>
      </c>
      <c r="AA156" s="2">
        <v>151</v>
      </c>
      <c r="AB156" s="3">
        <v>111</v>
      </c>
      <c r="AC156" s="1">
        <v>262</v>
      </c>
    </row>
    <row r="157" spans="1:29">
      <c r="A157" s="1" t="s">
        <v>170</v>
      </c>
      <c r="B157" s="1" t="str">
        <f t="shared" si="11"/>
        <v>140706</v>
      </c>
      <c r="C157" s="11" t="s">
        <v>178</v>
      </c>
      <c r="D157" s="1">
        <v>8</v>
      </c>
      <c r="E157" s="1">
        <v>831</v>
      </c>
      <c r="F157" s="1">
        <v>730</v>
      </c>
      <c r="G157" s="1">
        <v>304</v>
      </c>
      <c r="H157" s="1">
        <v>426</v>
      </c>
      <c r="I157" s="1">
        <v>0</v>
      </c>
      <c r="J157" s="1">
        <v>6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426</v>
      </c>
      <c r="S157" s="1">
        <v>0</v>
      </c>
      <c r="T157" s="1">
        <v>0</v>
      </c>
      <c r="U157" s="1">
        <v>426</v>
      </c>
      <c r="V157" s="1">
        <v>25</v>
      </c>
      <c r="W157" s="1">
        <v>6</v>
      </c>
      <c r="X157" s="1">
        <v>19</v>
      </c>
      <c r="Y157" s="1">
        <v>0</v>
      </c>
      <c r="Z157" s="1">
        <v>401</v>
      </c>
      <c r="AA157" s="2">
        <v>235</v>
      </c>
      <c r="AB157" s="3">
        <v>166</v>
      </c>
      <c r="AC157" s="1">
        <v>401</v>
      </c>
    </row>
    <row r="158" spans="1:29">
      <c r="A158" s="1" t="s">
        <v>170</v>
      </c>
      <c r="B158" s="1" t="str">
        <f t="shared" si="11"/>
        <v>140706</v>
      </c>
      <c r="C158" s="11" t="s">
        <v>179</v>
      </c>
      <c r="D158" s="1">
        <v>9</v>
      </c>
      <c r="E158" s="1">
        <v>315</v>
      </c>
      <c r="F158" s="1">
        <v>241</v>
      </c>
      <c r="G158" s="1">
        <v>115</v>
      </c>
      <c r="H158" s="1">
        <v>126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126</v>
      </c>
      <c r="S158" s="1">
        <v>0</v>
      </c>
      <c r="T158" s="1">
        <v>0</v>
      </c>
      <c r="U158" s="1">
        <v>126</v>
      </c>
      <c r="V158" s="1">
        <v>8</v>
      </c>
      <c r="W158" s="1">
        <v>1</v>
      </c>
      <c r="X158" s="1">
        <v>6</v>
      </c>
      <c r="Y158" s="1">
        <v>0</v>
      </c>
      <c r="Z158" s="1">
        <v>118</v>
      </c>
      <c r="AA158" s="2">
        <v>75</v>
      </c>
      <c r="AB158" s="3">
        <v>43</v>
      </c>
      <c r="AC158" s="1">
        <v>118</v>
      </c>
    </row>
    <row r="159" spans="1:29">
      <c r="A159" s="1" t="s">
        <v>180</v>
      </c>
      <c r="B159" s="1" t="str">
        <f>"140707"</f>
        <v>140707</v>
      </c>
      <c r="C159" s="11" t="s">
        <v>181</v>
      </c>
      <c r="D159" s="1">
        <v>1</v>
      </c>
      <c r="E159" s="1">
        <v>761</v>
      </c>
      <c r="F159" s="1">
        <v>580</v>
      </c>
      <c r="G159" s="1">
        <v>277</v>
      </c>
      <c r="H159" s="1">
        <v>303</v>
      </c>
      <c r="I159" s="1">
        <v>0</v>
      </c>
      <c r="J159" s="1">
        <v>1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303</v>
      </c>
      <c r="S159" s="1">
        <v>0</v>
      </c>
      <c r="T159" s="1">
        <v>0</v>
      </c>
      <c r="U159" s="1">
        <v>303</v>
      </c>
      <c r="V159" s="1">
        <v>8</v>
      </c>
      <c r="W159" s="1">
        <v>5</v>
      </c>
      <c r="X159" s="1">
        <v>3</v>
      </c>
      <c r="Y159" s="1">
        <v>0</v>
      </c>
      <c r="Z159" s="1">
        <v>295</v>
      </c>
      <c r="AA159" s="2">
        <v>185</v>
      </c>
      <c r="AB159" s="3">
        <v>110</v>
      </c>
      <c r="AC159" s="1">
        <v>295</v>
      </c>
    </row>
    <row r="160" spans="1:29">
      <c r="A160" s="1" t="s">
        <v>180</v>
      </c>
      <c r="B160" s="1" t="str">
        <f>"140707"</f>
        <v>140707</v>
      </c>
      <c r="C160" s="11" t="s">
        <v>182</v>
      </c>
      <c r="D160" s="1">
        <v>2</v>
      </c>
      <c r="E160" s="1">
        <v>1252</v>
      </c>
      <c r="F160" s="1">
        <v>960</v>
      </c>
      <c r="G160" s="1">
        <v>419</v>
      </c>
      <c r="H160" s="1">
        <v>540</v>
      </c>
      <c r="I160" s="1">
        <v>0</v>
      </c>
      <c r="J160" s="1">
        <v>1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539</v>
      </c>
      <c r="S160" s="1">
        <v>0</v>
      </c>
      <c r="T160" s="1">
        <v>0</v>
      </c>
      <c r="U160" s="1">
        <v>539</v>
      </c>
      <c r="V160" s="1">
        <v>22</v>
      </c>
      <c r="W160" s="1">
        <v>5</v>
      </c>
      <c r="X160" s="1">
        <v>13</v>
      </c>
      <c r="Y160" s="1">
        <v>0</v>
      </c>
      <c r="Z160" s="1">
        <v>517</v>
      </c>
      <c r="AA160" s="2">
        <v>395</v>
      </c>
      <c r="AB160" s="3">
        <v>122</v>
      </c>
      <c r="AC160" s="1">
        <v>517</v>
      </c>
    </row>
    <row r="161" spans="1:29">
      <c r="A161" s="1" t="s">
        <v>180</v>
      </c>
      <c r="B161" s="1" t="str">
        <f>"140707"</f>
        <v>140707</v>
      </c>
      <c r="C161" s="11" t="s">
        <v>183</v>
      </c>
      <c r="D161" s="1">
        <v>3</v>
      </c>
      <c r="E161" s="1">
        <v>1290</v>
      </c>
      <c r="F161" s="1">
        <v>980</v>
      </c>
      <c r="G161" s="1">
        <v>404</v>
      </c>
      <c r="H161" s="1">
        <v>576</v>
      </c>
      <c r="I161" s="1">
        <v>0</v>
      </c>
      <c r="J161" s="1">
        <v>4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576</v>
      </c>
      <c r="S161" s="1">
        <v>0</v>
      </c>
      <c r="T161" s="1">
        <v>0</v>
      </c>
      <c r="U161" s="1">
        <v>576</v>
      </c>
      <c r="V161" s="1">
        <v>31</v>
      </c>
      <c r="W161" s="1">
        <v>10</v>
      </c>
      <c r="X161" s="1">
        <v>21</v>
      </c>
      <c r="Y161" s="1">
        <v>0</v>
      </c>
      <c r="Z161" s="1">
        <v>545</v>
      </c>
      <c r="AA161" s="2">
        <v>336</v>
      </c>
      <c r="AB161" s="3">
        <v>209</v>
      </c>
      <c r="AC161" s="1">
        <v>545</v>
      </c>
    </row>
    <row r="162" spans="1:29">
      <c r="A162" s="1" t="s">
        <v>184</v>
      </c>
      <c r="B162" s="1" t="str">
        <f>"142301"</f>
        <v>142301</v>
      </c>
      <c r="C162" s="11" t="s">
        <v>185</v>
      </c>
      <c r="D162" s="1">
        <v>1</v>
      </c>
      <c r="E162" s="1">
        <v>901</v>
      </c>
      <c r="F162" s="1">
        <v>690</v>
      </c>
      <c r="G162" s="1">
        <v>268</v>
      </c>
      <c r="H162" s="1">
        <v>422</v>
      </c>
      <c r="I162" s="1">
        <v>1</v>
      </c>
      <c r="J162" s="1">
        <v>3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422</v>
      </c>
      <c r="S162" s="1">
        <v>0</v>
      </c>
      <c r="T162" s="1">
        <v>0</v>
      </c>
      <c r="U162" s="1">
        <v>422</v>
      </c>
      <c r="V162" s="1">
        <v>32</v>
      </c>
      <c r="W162" s="1">
        <v>8</v>
      </c>
      <c r="X162" s="1">
        <v>24</v>
      </c>
      <c r="Y162" s="1">
        <v>0</v>
      </c>
      <c r="Z162" s="1">
        <v>390</v>
      </c>
      <c r="AA162" s="2">
        <v>273</v>
      </c>
      <c r="AB162" s="3">
        <v>117</v>
      </c>
      <c r="AC162" s="1">
        <v>390</v>
      </c>
    </row>
    <row r="163" spans="1:29">
      <c r="A163" s="1" t="s">
        <v>184</v>
      </c>
      <c r="B163" s="1" t="str">
        <f>"142301"</f>
        <v>142301</v>
      </c>
      <c r="C163" s="11" t="s">
        <v>186</v>
      </c>
      <c r="D163" s="1">
        <v>2</v>
      </c>
      <c r="E163" s="1">
        <v>469</v>
      </c>
      <c r="F163" s="1">
        <v>370</v>
      </c>
      <c r="G163" s="1">
        <v>217</v>
      </c>
      <c r="H163" s="1">
        <v>153</v>
      </c>
      <c r="I163" s="1">
        <v>0</v>
      </c>
      <c r="J163" s="1">
        <v>1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153</v>
      </c>
      <c r="S163" s="1">
        <v>0</v>
      </c>
      <c r="T163" s="1">
        <v>0</v>
      </c>
      <c r="U163" s="1">
        <v>153</v>
      </c>
      <c r="V163" s="1">
        <v>6</v>
      </c>
      <c r="W163" s="1">
        <v>1</v>
      </c>
      <c r="X163" s="1">
        <v>5</v>
      </c>
      <c r="Y163" s="1">
        <v>0</v>
      </c>
      <c r="Z163" s="1">
        <v>147</v>
      </c>
      <c r="AA163" s="2">
        <v>89</v>
      </c>
      <c r="AB163" s="3">
        <v>58</v>
      </c>
      <c r="AC163" s="1">
        <v>147</v>
      </c>
    </row>
    <row r="164" spans="1:29">
      <c r="A164" s="1" t="s">
        <v>184</v>
      </c>
      <c r="B164" s="1" t="str">
        <f>"142301"</f>
        <v>142301</v>
      </c>
      <c r="C164" s="11" t="s">
        <v>187</v>
      </c>
      <c r="D164" s="1">
        <v>3</v>
      </c>
      <c r="E164" s="1">
        <v>1006</v>
      </c>
      <c r="F164" s="1">
        <v>770</v>
      </c>
      <c r="G164" s="1">
        <v>379</v>
      </c>
      <c r="H164" s="1">
        <v>391</v>
      </c>
      <c r="I164" s="1">
        <v>1</v>
      </c>
      <c r="J164" s="1">
        <v>6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391</v>
      </c>
      <c r="S164" s="1">
        <v>0</v>
      </c>
      <c r="T164" s="1">
        <v>0</v>
      </c>
      <c r="U164" s="1">
        <v>391</v>
      </c>
      <c r="V164" s="1">
        <v>35</v>
      </c>
      <c r="W164" s="1">
        <v>11</v>
      </c>
      <c r="X164" s="1">
        <v>24</v>
      </c>
      <c r="Y164" s="1">
        <v>0</v>
      </c>
      <c r="Z164" s="1">
        <v>356</v>
      </c>
      <c r="AA164" s="2">
        <v>208</v>
      </c>
      <c r="AB164" s="3">
        <v>148</v>
      </c>
      <c r="AC164" s="1">
        <v>356</v>
      </c>
    </row>
    <row r="165" spans="1:29">
      <c r="A165" s="1" t="s">
        <v>184</v>
      </c>
      <c r="B165" s="1" t="str">
        <f>"142301"</f>
        <v>142301</v>
      </c>
      <c r="C165" s="11" t="s">
        <v>188</v>
      </c>
      <c r="D165" s="1">
        <v>4</v>
      </c>
      <c r="E165" s="1">
        <v>237</v>
      </c>
      <c r="F165" s="1">
        <v>180</v>
      </c>
      <c r="G165" s="1">
        <v>105</v>
      </c>
      <c r="H165" s="1">
        <v>75</v>
      </c>
      <c r="I165" s="1">
        <v>1</v>
      </c>
      <c r="J165" s="1">
        <v>1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75</v>
      </c>
      <c r="S165" s="1">
        <v>0</v>
      </c>
      <c r="T165" s="1">
        <v>0</v>
      </c>
      <c r="U165" s="1">
        <v>75</v>
      </c>
      <c r="V165" s="1">
        <v>2</v>
      </c>
      <c r="W165" s="1">
        <v>0</v>
      </c>
      <c r="X165" s="1">
        <v>2</v>
      </c>
      <c r="Y165" s="1">
        <v>0</v>
      </c>
      <c r="Z165" s="1">
        <v>73</v>
      </c>
      <c r="AA165" s="2">
        <v>43</v>
      </c>
      <c r="AB165" s="3">
        <v>30</v>
      </c>
      <c r="AC165" s="1">
        <v>73</v>
      </c>
    </row>
    <row r="166" spans="1:29">
      <c r="A166" s="1" t="s">
        <v>184</v>
      </c>
      <c r="B166" s="1" t="str">
        <f>"142301"</f>
        <v>142301</v>
      </c>
      <c r="C166" s="11" t="s">
        <v>189</v>
      </c>
      <c r="D166" s="1">
        <v>5</v>
      </c>
      <c r="E166" s="1">
        <v>1068</v>
      </c>
      <c r="F166" s="1">
        <v>820</v>
      </c>
      <c r="G166" s="1">
        <v>266</v>
      </c>
      <c r="H166" s="1">
        <v>554</v>
      </c>
      <c r="I166" s="1">
        <v>3</v>
      </c>
      <c r="J166" s="1">
        <v>2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554</v>
      </c>
      <c r="S166" s="1">
        <v>0</v>
      </c>
      <c r="T166" s="1">
        <v>0</v>
      </c>
      <c r="U166" s="1">
        <v>554</v>
      </c>
      <c r="V166" s="1">
        <v>51</v>
      </c>
      <c r="W166" s="1">
        <v>12</v>
      </c>
      <c r="X166" s="1">
        <v>39</v>
      </c>
      <c r="Y166" s="1">
        <v>0</v>
      </c>
      <c r="Z166" s="1">
        <v>503</v>
      </c>
      <c r="AA166" s="2">
        <v>314</v>
      </c>
      <c r="AB166" s="3">
        <v>189</v>
      </c>
      <c r="AC166" s="1">
        <v>503</v>
      </c>
    </row>
    <row r="167" spans="1:29">
      <c r="A167" s="1" t="s">
        <v>190</v>
      </c>
      <c r="B167" s="1" t="str">
        <f>"142302"</f>
        <v>142302</v>
      </c>
      <c r="C167" s="11" t="s">
        <v>191</v>
      </c>
      <c r="D167" s="1">
        <v>1</v>
      </c>
      <c r="E167" s="1">
        <v>1353</v>
      </c>
      <c r="F167" s="1">
        <v>890</v>
      </c>
      <c r="G167" s="1">
        <v>310</v>
      </c>
      <c r="H167" s="1">
        <v>580</v>
      </c>
      <c r="I167" s="1">
        <v>1</v>
      </c>
      <c r="J167" s="1">
        <v>5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580</v>
      </c>
      <c r="S167" s="1">
        <v>0</v>
      </c>
      <c r="T167" s="1">
        <v>0</v>
      </c>
      <c r="U167" s="1">
        <v>580</v>
      </c>
      <c r="V167" s="1">
        <v>37</v>
      </c>
      <c r="W167" s="1">
        <v>11</v>
      </c>
      <c r="X167" s="1">
        <v>21</v>
      </c>
      <c r="Y167" s="1">
        <v>0</v>
      </c>
      <c r="Z167" s="1">
        <v>543</v>
      </c>
      <c r="AA167" s="2">
        <v>397</v>
      </c>
      <c r="AB167" s="3">
        <v>146</v>
      </c>
      <c r="AC167" s="1">
        <v>543</v>
      </c>
    </row>
    <row r="168" spans="1:29">
      <c r="A168" s="1" t="s">
        <v>190</v>
      </c>
      <c r="B168" s="1" t="str">
        <f>"142302"</f>
        <v>142302</v>
      </c>
      <c r="C168" s="11" t="s">
        <v>192</v>
      </c>
      <c r="D168" s="1">
        <v>2</v>
      </c>
      <c r="E168" s="1">
        <v>725</v>
      </c>
      <c r="F168" s="1">
        <v>400</v>
      </c>
      <c r="G168" s="1">
        <v>12</v>
      </c>
      <c r="H168" s="1">
        <v>388</v>
      </c>
      <c r="I168" s="1">
        <v>2</v>
      </c>
      <c r="J168" s="1">
        <v>3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388</v>
      </c>
      <c r="S168" s="1">
        <v>0</v>
      </c>
      <c r="T168" s="1">
        <v>0</v>
      </c>
      <c r="U168" s="1">
        <v>388</v>
      </c>
      <c r="V168" s="1">
        <v>16</v>
      </c>
      <c r="W168" s="1">
        <v>0</v>
      </c>
      <c r="X168" s="1">
        <v>15</v>
      </c>
      <c r="Y168" s="1">
        <v>0</v>
      </c>
      <c r="Z168" s="1">
        <v>372</v>
      </c>
      <c r="AA168" s="2">
        <v>312</v>
      </c>
      <c r="AB168" s="3">
        <v>60</v>
      </c>
      <c r="AC168" s="1">
        <v>372</v>
      </c>
    </row>
    <row r="169" spans="1:29">
      <c r="A169" s="1" t="s">
        <v>190</v>
      </c>
      <c r="B169" s="1" t="str">
        <f>"142302"</f>
        <v>142302</v>
      </c>
      <c r="C169" s="11" t="s">
        <v>193</v>
      </c>
      <c r="D169" s="1">
        <v>3</v>
      </c>
      <c r="E169" s="1">
        <v>677</v>
      </c>
      <c r="F169" s="1">
        <v>510</v>
      </c>
      <c r="G169" s="1">
        <v>189</v>
      </c>
      <c r="H169" s="1">
        <v>321</v>
      </c>
      <c r="I169" s="1">
        <v>0</v>
      </c>
      <c r="J169" s="1">
        <v>4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321</v>
      </c>
      <c r="S169" s="1">
        <v>0</v>
      </c>
      <c r="T169" s="1">
        <v>0</v>
      </c>
      <c r="U169" s="1">
        <v>321</v>
      </c>
      <c r="V169" s="1">
        <v>14</v>
      </c>
      <c r="W169" s="1">
        <v>0</v>
      </c>
      <c r="X169" s="1">
        <v>14</v>
      </c>
      <c r="Y169" s="1">
        <v>0</v>
      </c>
      <c r="Z169" s="1">
        <v>307</v>
      </c>
      <c r="AA169" s="2">
        <v>249</v>
      </c>
      <c r="AB169" s="3">
        <v>58</v>
      </c>
      <c r="AC169" s="1">
        <v>307</v>
      </c>
    </row>
    <row r="170" spans="1:29">
      <c r="A170" s="1" t="s">
        <v>190</v>
      </c>
      <c r="B170" s="1" t="str">
        <f>"142302"</f>
        <v>142302</v>
      </c>
      <c r="C170" s="11" t="s">
        <v>194</v>
      </c>
      <c r="D170" s="1">
        <v>4</v>
      </c>
      <c r="E170" s="1">
        <v>1106</v>
      </c>
      <c r="F170" s="1">
        <v>840</v>
      </c>
      <c r="G170" s="1">
        <v>340</v>
      </c>
      <c r="H170" s="1">
        <v>500</v>
      </c>
      <c r="I170" s="1">
        <v>2</v>
      </c>
      <c r="J170" s="1">
        <v>5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500</v>
      </c>
      <c r="S170" s="1">
        <v>0</v>
      </c>
      <c r="T170" s="1">
        <v>0</v>
      </c>
      <c r="U170" s="1">
        <v>500</v>
      </c>
      <c r="V170" s="1">
        <v>25</v>
      </c>
      <c r="W170" s="1">
        <v>1</v>
      </c>
      <c r="X170" s="1">
        <v>24</v>
      </c>
      <c r="Y170" s="1">
        <v>0</v>
      </c>
      <c r="Z170" s="1">
        <v>475</v>
      </c>
      <c r="AA170" s="2">
        <v>332</v>
      </c>
      <c r="AB170" s="3">
        <v>143</v>
      </c>
      <c r="AC170" s="1">
        <v>475</v>
      </c>
    </row>
    <row r="171" spans="1:29">
      <c r="A171" s="1" t="s">
        <v>195</v>
      </c>
      <c r="B171" s="1" t="str">
        <f>"142303"</f>
        <v>142303</v>
      </c>
      <c r="C171" s="11" t="s">
        <v>196</v>
      </c>
      <c r="D171" s="1">
        <v>1</v>
      </c>
      <c r="E171" s="1">
        <v>1023</v>
      </c>
      <c r="F171" s="1">
        <v>780</v>
      </c>
      <c r="G171" s="1">
        <v>140</v>
      </c>
      <c r="H171" s="1">
        <v>640</v>
      </c>
      <c r="I171" s="1">
        <v>0</v>
      </c>
      <c r="J171" s="1">
        <v>2</v>
      </c>
      <c r="K171" s="1">
        <v>1</v>
      </c>
      <c r="L171" s="1">
        <v>1</v>
      </c>
      <c r="M171" s="1">
        <v>0</v>
      </c>
      <c r="N171" s="1">
        <v>0</v>
      </c>
      <c r="O171" s="1">
        <v>0</v>
      </c>
      <c r="P171" s="1">
        <v>0</v>
      </c>
      <c r="Q171" s="1">
        <v>1</v>
      </c>
      <c r="R171" s="1">
        <v>641</v>
      </c>
      <c r="S171" s="1">
        <v>1</v>
      </c>
      <c r="T171" s="1">
        <v>0</v>
      </c>
      <c r="U171" s="1">
        <v>641</v>
      </c>
      <c r="V171" s="1">
        <v>28</v>
      </c>
      <c r="W171" s="1">
        <v>11</v>
      </c>
      <c r="X171" s="1">
        <v>17</v>
      </c>
      <c r="Y171" s="1">
        <v>0</v>
      </c>
      <c r="Z171" s="1">
        <v>613</v>
      </c>
      <c r="AA171" s="2">
        <v>448</v>
      </c>
      <c r="AB171" s="3">
        <v>165</v>
      </c>
      <c r="AC171" s="1">
        <v>613</v>
      </c>
    </row>
    <row r="172" spans="1:29">
      <c r="A172" s="1" t="s">
        <v>195</v>
      </c>
      <c r="B172" s="1" t="str">
        <f>"142303"</f>
        <v>142303</v>
      </c>
      <c r="C172" s="11" t="s">
        <v>197</v>
      </c>
      <c r="D172" s="1">
        <v>2</v>
      </c>
      <c r="E172" s="1">
        <v>425</v>
      </c>
      <c r="F172" s="1">
        <v>320</v>
      </c>
      <c r="G172" s="1">
        <v>62</v>
      </c>
      <c r="H172" s="1">
        <v>258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258</v>
      </c>
      <c r="S172" s="1">
        <v>0</v>
      </c>
      <c r="T172" s="1">
        <v>0</v>
      </c>
      <c r="U172" s="1">
        <v>258</v>
      </c>
      <c r="V172" s="1">
        <v>25</v>
      </c>
      <c r="W172" s="1">
        <v>3</v>
      </c>
      <c r="X172" s="1">
        <v>22</v>
      </c>
      <c r="Y172" s="1">
        <v>0</v>
      </c>
      <c r="Z172" s="1">
        <v>233</v>
      </c>
      <c r="AA172" s="2">
        <v>158</v>
      </c>
      <c r="AB172" s="3">
        <v>75</v>
      </c>
      <c r="AC172" s="1">
        <v>233</v>
      </c>
    </row>
    <row r="173" spans="1:29">
      <c r="A173" s="1" t="s">
        <v>195</v>
      </c>
      <c r="B173" s="1" t="str">
        <f>"142303"</f>
        <v>142303</v>
      </c>
      <c r="C173" s="11" t="s">
        <v>198</v>
      </c>
      <c r="D173" s="1">
        <v>3</v>
      </c>
      <c r="E173" s="1">
        <v>439</v>
      </c>
      <c r="F173" s="1">
        <v>332</v>
      </c>
      <c r="G173" s="1">
        <v>57</v>
      </c>
      <c r="H173" s="1">
        <v>275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275</v>
      </c>
      <c r="S173" s="1">
        <v>0</v>
      </c>
      <c r="T173" s="1">
        <v>0</v>
      </c>
      <c r="U173" s="1">
        <v>275</v>
      </c>
      <c r="V173" s="1">
        <v>15</v>
      </c>
      <c r="W173" s="1">
        <v>2</v>
      </c>
      <c r="X173" s="1">
        <v>13</v>
      </c>
      <c r="Y173" s="1">
        <v>0</v>
      </c>
      <c r="Z173" s="1">
        <v>260</v>
      </c>
      <c r="AA173" s="2">
        <v>161</v>
      </c>
      <c r="AB173" s="3">
        <v>99</v>
      </c>
      <c r="AC173" s="1">
        <v>260</v>
      </c>
    </row>
    <row r="174" spans="1:29">
      <c r="A174" s="1" t="s">
        <v>195</v>
      </c>
      <c r="B174" s="1" t="str">
        <f>"142303"</f>
        <v>142303</v>
      </c>
      <c r="C174" s="11" t="s">
        <v>199</v>
      </c>
      <c r="D174" s="1">
        <v>4</v>
      </c>
      <c r="E174" s="1">
        <v>945</v>
      </c>
      <c r="F174" s="1">
        <v>722</v>
      </c>
      <c r="G174" s="1">
        <v>104</v>
      </c>
      <c r="H174" s="1">
        <v>618</v>
      </c>
      <c r="I174" s="1">
        <v>3</v>
      </c>
      <c r="J174" s="1">
        <v>4</v>
      </c>
      <c r="K174" s="1">
        <v>1</v>
      </c>
      <c r="L174" s="1">
        <v>1</v>
      </c>
      <c r="M174" s="1">
        <v>0</v>
      </c>
      <c r="N174" s="1">
        <v>0</v>
      </c>
      <c r="O174" s="1">
        <v>0</v>
      </c>
      <c r="P174" s="1">
        <v>0</v>
      </c>
      <c r="Q174" s="1">
        <v>1</v>
      </c>
      <c r="R174" s="1">
        <v>619</v>
      </c>
      <c r="S174" s="1">
        <v>1</v>
      </c>
      <c r="T174" s="1">
        <v>0</v>
      </c>
      <c r="U174" s="1">
        <v>619</v>
      </c>
      <c r="V174" s="1">
        <v>27</v>
      </c>
      <c r="W174" s="1">
        <v>5</v>
      </c>
      <c r="X174" s="1">
        <v>22</v>
      </c>
      <c r="Y174" s="1">
        <v>0</v>
      </c>
      <c r="Z174" s="1">
        <v>592</v>
      </c>
      <c r="AA174" s="2">
        <v>494</v>
      </c>
      <c r="AB174" s="3">
        <v>98</v>
      </c>
      <c r="AC174" s="1">
        <v>592</v>
      </c>
    </row>
    <row r="175" spans="1:29">
      <c r="A175" s="1" t="s">
        <v>200</v>
      </c>
      <c r="B175" s="1" t="str">
        <f>"142304"</f>
        <v>142304</v>
      </c>
      <c r="C175" s="11" t="s">
        <v>201</v>
      </c>
      <c r="D175" s="1">
        <v>1</v>
      </c>
      <c r="E175" s="1">
        <v>932</v>
      </c>
      <c r="F175" s="1">
        <v>711</v>
      </c>
      <c r="G175" s="1">
        <v>153</v>
      </c>
      <c r="H175" s="1">
        <v>558</v>
      </c>
      <c r="I175" s="1">
        <v>1</v>
      </c>
      <c r="J175" s="1">
        <v>8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558</v>
      </c>
      <c r="S175" s="1">
        <v>0</v>
      </c>
      <c r="T175" s="1">
        <v>0</v>
      </c>
      <c r="U175" s="1">
        <v>558</v>
      </c>
      <c r="V175" s="1">
        <v>29</v>
      </c>
      <c r="W175" s="1">
        <v>16</v>
      </c>
      <c r="X175" s="1">
        <v>13</v>
      </c>
      <c r="Y175" s="1">
        <v>0</v>
      </c>
      <c r="Z175" s="1">
        <v>529</v>
      </c>
      <c r="AA175" s="2">
        <v>455</v>
      </c>
      <c r="AB175" s="3">
        <v>74</v>
      </c>
      <c r="AC175" s="1">
        <v>529</v>
      </c>
    </row>
    <row r="176" spans="1:29">
      <c r="A176" s="1" t="s">
        <v>200</v>
      </c>
      <c r="B176" s="1" t="str">
        <f>"142304"</f>
        <v>142304</v>
      </c>
      <c r="C176" s="11" t="s">
        <v>202</v>
      </c>
      <c r="D176" s="1">
        <v>2</v>
      </c>
      <c r="E176" s="1">
        <v>629</v>
      </c>
      <c r="F176" s="1">
        <v>480</v>
      </c>
      <c r="G176" s="1">
        <v>191</v>
      </c>
      <c r="H176" s="1">
        <v>289</v>
      </c>
      <c r="I176" s="1">
        <v>8</v>
      </c>
      <c r="J176" s="1">
        <v>2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289</v>
      </c>
      <c r="S176" s="1">
        <v>0</v>
      </c>
      <c r="T176" s="1">
        <v>0</v>
      </c>
      <c r="U176" s="1">
        <v>289</v>
      </c>
      <c r="V176" s="1">
        <v>7</v>
      </c>
      <c r="W176" s="1">
        <v>1</v>
      </c>
      <c r="X176" s="1">
        <v>6</v>
      </c>
      <c r="Y176" s="1">
        <v>0</v>
      </c>
      <c r="Z176" s="1">
        <v>282</v>
      </c>
      <c r="AA176" s="2">
        <v>236</v>
      </c>
      <c r="AB176" s="3">
        <v>46</v>
      </c>
      <c r="AC176" s="1">
        <v>282</v>
      </c>
    </row>
    <row r="177" spans="1:29">
      <c r="A177" s="1" t="s">
        <v>200</v>
      </c>
      <c r="B177" s="1" t="str">
        <f>"142304"</f>
        <v>142304</v>
      </c>
      <c r="C177" s="11" t="s">
        <v>203</v>
      </c>
      <c r="D177" s="1">
        <v>3</v>
      </c>
      <c r="E177" s="1">
        <v>414</v>
      </c>
      <c r="F177" s="1">
        <v>323</v>
      </c>
      <c r="G177" s="1">
        <v>118</v>
      </c>
      <c r="H177" s="1">
        <v>205</v>
      </c>
      <c r="I177" s="1">
        <v>0</v>
      </c>
      <c r="J177" s="1">
        <v>3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205</v>
      </c>
      <c r="S177" s="1">
        <v>0</v>
      </c>
      <c r="T177" s="1">
        <v>0</v>
      </c>
      <c r="U177" s="1">
        <v>205</v>
      </c>
      <c r="V177" s="1">
        <v>6</v>
      </c>
      <c r="W177" s="1">
        <v>1</v>
      </c>
      <c r="X177" s="1">
        <v>5</v>
      </c>
      <c r="Y177" s="1">
        <v>0</v>
      </c>
      <c r="Z177" s="1">
        <v>199</v>
      </c>
      <c r="AA177" s="2">
        <v>157</v>
      </c>
      <c r="AB177" s="3">
        <v>42</v>
      </c>
      <c r="AC177" s="1">
        <v>199</v>
      </c>
    </row>
    <row r="178" spans="1:29">
      <c r="A178" s="1" t="s">
        <v>200</v>
      </c>
      <c r="B178" s="1" t="str">
        <f>"142304"</f>
        <v>142304</v>
      </c>
      <c r="C178" s="11" t="s">
        <v>204</v>
      </c>
      <c r="D178" s="1">
        <v>4</v>
      </c>
      <c r="E178" s="1">
        <v>1339</v>
      </c>
      <c r="F178" s="1">
        <v>1010</v>
      </c>
      <c r="G178" s="1">
        <v>250</v>
      </c>
      <c r="H178" s="1">
        <v>760</v>
      </c>
      <c r="I178" s="1">
        <v>1</v>
      </c>
      <c r="J178" s="1">
        <v>9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760</v>
      </c>
      <c r="S178" s="1">
        <v>0</v>
      </c>
      <c r="T178" s="1">
        <v>0</v>
      </c>
      <c r="U178" s="1">
        <v>760</v>
      </c>
      <c r="V178" s="1">
        <v>20</v>
      </c>
      <c r="W178" s="1">
        <v>6</v>
      </c>
      <c r="X178" s="1">
        <v>14</v>
      </c>
      <c r="Y178" s="1">
        <v>0</v>
      </c>
      <c r="Z178" s="1">
        <v>740</v>
      </c>
      <c r="AA178" s="2">
        <v>654</v>
      </c>
      <c r="AB178" s="3">
        <v>86</v>
      </c>
      <c r="AC178" s="1">
        <v>740</v>
      </c>
    </row>
    <row r="179" spans="1:29">
      <c r="A179" s="1" t="s">
        <v>205</v>
      </c>
      <c r="B179" s="1" t="str">
        <f>"142305"</f>
        <v>142305</v>
      </c>
      <c r="C179" s="11" t="s">
        <v>206</v>
      </c>
      <c r="D179" s="1">
        <v>1</v>
      </c>
      <c r="E179" s="1">
        <v>1204</v>
      </c>
      <c r="F179" s="1">
        <v>903</v>
      </c>
      <c r="G179" s="1">
        <v>308</v>
      </c>
      <c r="H179" s="1">
        <v>595</v>
      </c>
      <c r="I179" s="1">
        <v>0</v>
      </c>
      <c r="J179" s="1">
        <v>15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595</v>
      </c>
      <c r="S179" s="1">
        <v>0</v>
      </c>
      <c r="T179" s="1">
        <v>0</v>
      </c>
      <c r="U179" s="1">
        <v>595</v>
      </c>
      <c r="V179" s="1">
        <v>52</v>
      </c>
      <c r="W179" s="1">
        <v>12</v>
      </c>
      <c r="X179" s="1">
        <v>40</v>
      </c>
      <c r="Y179" s="1">
        <v>0</v>
      </c>
      <c r="Z179" s="1">
        <v>543</v>
      </c>
      <c r="AA179" s="2">
        <v>415</v>
      </c>
      <c r="AB179" s="3">
        <v>128</v>
      </c>
      <c r="AC179" s="1">
        <v>543</v>
      </c>
    </row>
    <row r="180" spans="1:29">
      <c r="A180" s="1" t="s">
        <v>205</v>
      </c>
      <c r="B180" s="1" t="str">
        <f>"142305"</f>
        <v>142305</v>
      </c>
      <c r="C180" s="11" t="s">
        <v>207</v>
      </c>
      <c r="D180" s="1">
        <v>2</v>
      </c>
      <c r="E180" s="1">
        <v>1356</v>
      </c>
      <c r="F180" s="1">
        <v>1030</v>
      </c>
      <c r="G180" s="1">
        <v>453</v>
      </c>
      <c r="H180" s="1">
        <v>577</v>
      </c>
      <c r="I180" s="1">
        <v>0</v>
      </c>
      <c r="J180" s="1">
        <v>1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577</v>
      </c>
      <c r="S180" s="1">
        <v>0</v>
      </c>
      <c r="T180" s="1">
        <v>0</v>
      </c>
      <c r="U180" s="1">
        <v>577</v>
      </c>
      <c r="V180" s="1">
        <v>23</v>
      </c>
      <c r="W180" s="1">
        <v>3</v>
      </c>
      <c r="X180" s="1">
        <v>20</v>
      </c>
      <c r="Y180" s="1">
        <v>0</v>
      </c>
      <c r="Z180" s="1">
        <v>554</v>
      </c>
      <c r="AA180" s="2">
        <v>450</v>
      </c>
      <c r="AB180" s="3">
        <v>104</v>
      </c>
      <c r="AC180" s="1">
        <v>554</v>
      </c>
    </row>
    <row r="181" spans="1:29">
      <c r="A181" s="1" t="s">
        <v>205</v>
      </c>
      <c r="B181" s="1" t="str">
        <f>"142305"</f>
        <v>142305</v>
      </c>
      <c r="C181" s="11" t="s">
        <v>208</v>
      </c>
      <c r="D181" s="1">
        <v>3</v>
      </c>
      <c r="E181" s="1">
        <v>314</v>
      </c>
      <c r="F181" s="1">
        <v>242</v>
      </c>
      <c r="G181" s="1">
        <v>106</v>
      </c>
      <c r="H181" s="1">
        <v>136</v>
      </c>
      <c r="I181" s="1">
        <v>0</v>
      </c>
      <c r="J181" s="1">
        <v>2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136</v>
      </c>
      <c r="S181" s="1">
        <v>0</v>
      </c>
      <c r="T181" s="1">
        <v>0</v>
      </c>
      <c r="U181" s="1">
        <v>136</v>
      </c>
      <c r="V181" s="1">
        <v>2</v>
      </c>
      <c r="W181" s="1">
        <v>1</v>
      </c>
      <c r="X181" s="1">
        <v>1</v>
      </c>
      <c r="Y181" s="1">
        <v>0</v>
      </c>
      <c r="Z181" s="1">
        <v>134</v>
      </c>
      <c r="AA181" s="2">
        <v>95</v>
      </c>
      <c r="AB181" s="3">
        <v>39</v>
      </c>
      <c r="AC181" s="1">
        <v>134</v>
      </c>
    </row>
    <row r="182" spans="1:29">
      <c r="A182" s="1" t="s">
        <v>205</v>
      </c>
      <c r="B182" s="1" t="str">
        <f>"142305"</f>
        <v>142305</v>
      </c>
      <c r="C182" s="11" t="s">
        <v>209</v>
      </c>
      <c r="D182" s="1">
        <v>4</v>
      </c>
      <c r="E182" s="1">
        <v>556</v>
      </c>
      <c r="F182" s="1">
        <v>424</v>
      </c>
      <c r="G182" s="1">
        <v>207</v>
      </c>
      <c r="H182" s="1">
        <v>217</v>
      </c>
      <c r="I182" s="1">
        <v>0</v>
      </c>
      <c r="J182" s="1">
        <v>1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217</v>
      </c>
      <c r="S182" s="1">
        <v>0</v>
      </c>
      <c r="T182" s="1">
        <v>0</v>
      </c>
      <c r="U182" s="1">
        <v>217</v>
      </c>
      <c r="V182" s="1">
        <v>12</v>
      </c>
      <c r="W182" s="1">
        <v>1</v>
      </c>
      <c r="X182" s="1">
        <v>7</v>
      </c>
      <c r="Y182" s="1">
        <v>0</v>
      </c>
      <c r="Z182" s="1">
        <v>205</v>
      </c>
      <c r="AA182" s="2">
        <v>163</v>
      </c>
      <c r="AB182" s="3">
        <v>42</v>
      </c>
      <c r="AC182" s="1">
        <v>205</v>
      </c>
    </row>
    <row r="183" spans="1:29">
      <c r="A183" s="1" t="s">
        <v>210</v>
      </c>
      <c r="B183" s="1" t="str">
        <f t="shared" ref="B183:B190" si="12">"142306"</f>
        <v>142306</v>
      </c>
      <c r="C183" s="11" t="s">
        <v>211</v>
      </c>
      <c r="D183" s="1">
        <v>1</v>
      </c>
      <c r="E183" s="1">
        <v>1842</v>
      </c>
      <c r="F183" s="1">
        <v>1446</v>
      </c>
      <c r="G183" s="1">
        <v>450</v>
      </c>
      <c r="H183" s="1">
        <v>1001</v>
      </c>
      <c r="I183" s="1">
        <v>1</v>
      </c>
      <c r="J183" s="1">
        <v>5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999</v>
      </c>
      <c r="S183" s="1">
        <v>0</v>
      </c>
      <c r="T183" s="1">
        <v>0</v>
      </c>
      <c r="U183" s="1">
        <v>999</v>
      </c>
      <c r="V183" s="1">
        <v>60</v>
      </c>
      <c r="W183" s="1">
        <v>24</v>
      </c>
      <c r="X183" s="1">
        <v>30</v>
      </c>
      <c r="Y183" s="1">
        <v>0</v>
      </c>
      <c r="Z183" s="1">
        <v>939</v>
      </c>
      <c r="AA183" s="2">
        <v>571</v>
      </c>
      <c r="AB183" s="3">
        <v>368</v>
      </c>
      <c r="AC183" s="1">
        <v>939</v>
      </c>
    </row>
    <row r="184" spans="1:29">
      <c r="A184" s="1" t="s">
        <v>210</v>
      </c>
      <c r="B184" s="1" t="str">
        <f t="shared" si="12"/>
        <v>142306</v>
      </c>
      <c r="C184" s="11" t="s">
        <v>212</v>
      </c>
      <c r="D184" s="1">
        <v>2</v>
      </c>
      <c r="E184" s="1">
        <v>2212</v>
      </c>
      <c r="F184" s="1">
        <v>1710</v>
      </c>
      <c r="G184" s="1">
        <v>513</v>
      </c>
      <c r="H184" s="1">
        <v>1197</v>
      </c>
      <c r="I184" s="1">
        <v>0</v>
      </c>
      <c r="J184" s="1">
        <v>9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1197</v>
      </c>
      <c r="S184" s="1">
        <v>0</v>
      </c>
      <c r="T184" s="1">
        <v>0</v>
      </c>
      <c r="U184" s="1">
        <v>1197</v>
      </c>
      <c r="V184" s="1">
        <v>76</v>
      </c>
      <c r="W184" s="1">
        <v>30</v>
      </c>
      <c r="X184" s="1">
        <v>46</v>
      </c>
      <c r="Y184" s="1">
        <v>0</v>
      </c>
      <c r="Z184" s="1">
        <v>1121</v>
      </c>
      <c r="AA184" s="2">
        <v>695</v>
      </c>
      <c r="AB184" s="3">
        <v>426</v>
      </c>
      <c r="AC184" s="1">
        <v>1121</v>
      </c>
    </row>
    <row r="185" spans="1:29">
      <c r="A185" s="1" t="s">
        <v>210</v>
      </c>
      <c r="B185" s="1" t="str">
        <f t="shared" si="12"/>
        <v>142306</v>
      </c>
      <c r="C185" s="11" t="s">
        <v>213</v>
      </c>
      <c r="D185" s="1">
        <v>3</v>
      </c>
      <c r="E185" s="1">
        <v>2231</v>
      </c>
      <c r="F185" s="1">
        <v>1730</v>
      </c>
      <c r="G185" s="1">
        <v>553</v>
      </c>
      <c r="H185" s="1">
        <v>1177</v>
      </c>
      <c r="I185" s="1">
        <v>7</v>
      </c>
      <c r="J185" s="1">
        <v>9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1176</v>
      </c>
      <c r="S185" s="1">
        <v>0</v>
      </c>
      <c r="T185" s="1">
        <v>0</v>
      </c>
      <c r="U185" s="1">
        <v>1176</v>
      </c>
      <c r="V185" s="1">
        <v>35</v>
      </c>
      <c r="W185" s="1">
        <v>1</v>
      </c>
      <c r="X185" s="1">
        <v>17</v>
      </c>
      <c r="Y185" s="1">
        <v>0</v>
      </c>
      <c r="Z185" s="1">
        <v>1141</v>
      </c>
      <c r="AA185" s="2">
        <v>826</v>
      </c>
      <c r="AB185" s="3">
        <v>315</v>
      </c>
      <c r="AC185" s="1">
        <v>1141</v>
      </c>
    </row>
    <row r="186" spans="1:29">
      <c r="A186" s="1" t="s">
        <v>210</v>
      </c>
      <c r="B186" s="1" t="str">
        <f t="shared" si="12"/>
        <v>142306</v>
      </c>
      <c r="C186" s="11" t="s">
        <v>214</v>
      </c>
      <c r="D186" s="1">
        <v>4</v>
      </c>
      <c r="E186" s="1">
        <v>395</v>
      </c>
      <c r="F186" s="1">
        <v>312</v>
      </c>
      <c r="G186" s="1">
        <v>171</v>
      </c>
      <c r="H186" s="1">
        <v>141</v>
      </c>
      <c r="I186" s="1">
        <v>0</v>
      </c>
      <c r="J186" s="1">
        <v>5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141</v>
      </c>
      <c r="S186" s="1">
        <v>0</v>
      </c>
      <c r="T186" s="1">
        <v>0</v>
      </c>
      <c r="U186" s="1">
        <v>141</v>
      </c>
      <c r="V186" s="1">
        <v>10</v>
      </c>
      <c r="W186" s="1">
        <v>0</v>
      </c>
      <c r="X186" s="1">
        <v>10</v>
      </c>
      <c r="Y186" s="1">
        <v>0</v>
      </c>
      <c r="Z186" s="1">
        <v>131</v>
      </c>
      <c r="AA186" s="2">
        <v>70</v>
      </c>
      <c r="AB186" s="3">
        <v>61</v>
      </c>
      <c r="AC186" s="1">
        <v>131</v>
      </c>
    </row>
    <row r="187" spans="1:29">
      <c r="A187" s="1" t="s">
        <v>210</v>
      </c>
      <c r="B187" s="1" t="str">
        <f t="shared" si="12"/>
        <v>142306</v>
      </c>
      <c r="C187" s="11" t="s">
        <v>215</v>
      </c>
      <c r="D187" s="1">
        <v>5</v>
      </c>
      <c r="E187" s="1">
        <v>1666</v>
      </c>
      <c r="F187" s="1">
        <v>1270</v>
      </c>
      <c r="G187" s="1">
        <v>541</v>
      </c>
      <c r="H187" s="1">
        <v>729</v>
      </c>
      <c r="I187" s="1">
        <v>0</v>
      </c>
      <c r="J187" s="1">
        <v>5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729</v>
      </c>
      <c r="S187" s="1">
        <v>0</v>
      </c>
      <c r="T187" s="1">
        <v>0</v>
      </c>
      <c r="U187" s="1">
        <v>729</v>
      </c>
      <c r="V187" s="1">
        <v>38</v>
      </c>
      <c r="W187" s="1">
        <v>15</v>
      </c>
      <c r="X187" s="1">
        <v>16</v>
      </c>
      <c r="Y187" s="1">
        <v>0</v>
      </c>
      <c r="Z187" s="1">
        <v>691</v>
      </c>
      <c r="AA187" s="2">
        <v>502</v>
      </c>
      <c r="AB187" s="3">
        <v>189</v>
      </c>
      <c r="AC187" s="1">
        <v>691</v>
      </c>
    </row>
    <row r="188" spans="1:29">
      <c r="A188" s="1" t="s">
        <v>210</v>
      </c>
      <c r="B188" s="1" t="str">
        <f t="shared" si="12"/>
        <v>142306</v>
      </c>
      <c r="C188" s="11" t="s">
        <v>216</v>
      </c>
      <c r="D188" s="1">
        <v>6</v>
      </c>
      <c r="E188" s="1">
        <v>753</v>
      </c>
      <c r="F188" s="1">
        <v>582</v>
      </c>
      <c r="G188" s="1">
        <v>175</v>
      </c>
      <c r="H188" s="1">
        <v>407</v>
      </c>
      <c r="I188" s="1">
        <v>0</v>
      </c>
      <c r="J188" s="1">
        <v>2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407</v>
      </c>
      <c r="S188" s="1">
        <v>0</v>
      </c>
      <c r="T188" s="1">
        <v>0</v>
      </c>
      <c r="U188" s="1">
        <v>407</v>
      </c>
      <c r="V188" s="1">
        <v>11</v>
      </c>
      <c r="W188" s="1">
        <v>4</v>
      </c>
      <c r="X188" s="1">
        <v>7</v>
      </c>
      <c r="Y188" s="1">
        <v>0</v>
      </c>
      <c r="Z188" s="1">
        <v>396</v>
      </c>
      <c r="AA188" s="2">
        <v>300</v>
      </c>
      <c r="AB188" s="3">
        <v>96</v>
      </c>
      <c r="AC188" s="1">
        <v>396</v>
      </c>
    </row>
    <row r="189" spans="1:29">
      <c r="A189" s="1" t="s">
        <v>210</v>
      </c>
      <c r="B189" s="1" t="str">
        <f t="shared" si="12"/>
        <v>142306</v>
      </c>
      <c r="C189" s="11" t="s">
        <v>217</v>
      </c>
      <c r="D189" s="1">
        <v>7</v>
      </c>
      <c r="E189" s="1">
        <v>811</v>
      </c>
      <c r="F189" s="1">
        <v>623</v>
      </c>
      <c r="G189" s="1">
        <v>245</v>
      </c>
      <c r="H189" s="1">
        <v>378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377</v>
      </c>
      <c r="S189" s="1">
        <v>0</v>
      </c>
      <c r="T189" s="1">
        <v>0</v>
      </c>
      <c r="U189" s="1">
        <v>377</v>
      </c>
      <c r="V189" s="1">
        <v>19</v>
      </c>
      <c r="W189" s="1">
        <v>6</v>
      </c>
      <c r="X189" s="1">
        <v>13</v>
      </c>
      <c r="Y189" s="1">
        <v>0</v>
      </c>
      <c r="Z189" s="1">
        <v>358</v>
      </c>
      <c r="AA189" s="2">
        <v>286</v>
      </c>
      <c r="AB189" s="3">
        <v>72</v>
      </c>
      <c r="AC189" s="1">
        <v>358</v>
      </c>
    </row>
    <row r="190" spans="1:29">
      <c r="A190" s="1" t="s">
        <v>210</v>
      </c>
      <c r="B190" s="1" t="str">
        <f t="shared" si="12"/>
        <v>142306</v>
      </c>
      <c r="C190" s="11" t="s">
        <v>218</v>
      </c>
      <c r="D190" s="1">
        <v>8</v>
      </c>
      <c r="E190" s="1">
        <v>324</v>
      </c>
      <c r="F190" s="1">
        <v>250</v>
      </c>
      <c r="G190" s="1">
        <v>121</v>
      </c>
      <c r="H190" s="1">
        <v>129</v>
      </c>
      <c r="I190" s="1">
        <v>0</v>
      </c>
      <c r="J190" s="1">
        <v>3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129</v>
      </c>
      <c r="S190" s="1">
        <v>0</v>
      </c>
      <c r="T190" s="1">
        <v>0</v>
      </c>
      <c r="U190" s="1">
        <v>129</v>
      </c>
      <c r="V190" s="1">
        <v>10</v>
      </c>
      <c r="W190" s="1">
        <v>0</v>
      </c>
      <c r="X190" s="1">
        <v>10</v>
      </c>
      <c r="Y190" s="1">
        <v>0</v>
      </c>
      <c r="Z190" s="1">
        <v>119</v>
      </c>
      <c r="AA190" s="2">
        <v>90</v>
      </c>
      <c r="AB190" s="3">
        <v>29</v>
      </c>
      <c r="AC190" s="1">
        <v>119</v>
      </c>
    </row>
    <row r="191" spans="1:29">
      <c r="A191" s="1" t="s">
        <v>219</v>
      </c>
      <c r="B191" s="1" t="str">
        <f>"142307"</f>
        <v>142307</v>
      </c>
      <c r="C191" s="11" t="s">
        <v>220</v>
      </c>
      <c r="D191" s="1">
        <v>1</v>
      </c>
      <c r="E191" s="1">
        <v>960</v>
      </c>
      <c r="F191" s="1">
        <v>722</v>
      </c>
      <c r="G191" s="1">
        <v>244</v>
      </c>
      <c r="H191" s="1">
        <v>478</v>
      </c>
      <c r="I191" s="1">
        <v>0</v>
      </c>
      <c r="J191" s="1">
        <v>3</v>
      </c>
      <c r="K191" s="1">
        <v>1</v>
      </c>
      <c r="L191" s="1">
        <v>1</v>
      </c>
      <c r="M191" s="1">
        <v>0</v>
      </c>
      <c r="N191" s="1">
        <v>0</v>
      </c>
      <c r="O191" s="1">
        <v>0</v>
      </c>
      <c r="P191" s="1">
        <v>0</v>
      </c>
      <c r="Q191" s="1">
        <v>1</v>
      </c>
      <c r="R191" s="1">
        <v>479</v>
      </c>
      <c r="S191" s="1">
        <v>1</v>
      </c>
      <c r="T191" s="1">
        <v>0</v>
      </c>
      <c r="U191" s="1">
        <v>479</v>
      </c>
      <c r="V191" s="1">
        <v>20</v>
      </c>
      <c r="W191" s="1">
        <v>7</v>
      </c>
      <c r="X191" s="1">
        <v>13</v>
      </c>
      <c r="Y191" s="1">
        <v>0</v>
      </c>
      <c r="Z191" s="1">
        <v>459</v>
      </c>
      <c r="AA191" s="2">
        <v>355</v>
      </c>
      <c r="AB191" s="3">
        <v>104</v>
      </c>
      <c r="AC191" s="1">
        <v>459</v>
      </c>
    </row>
    <row r="192" spans="1:29">
      <c r="A192" s="1" t="s">
        <v>219</v>
      </c>
      <c r="B192" s="1" t="str">
        <f>"142307"</f>
        <v>142307</v>
      </c>
      <c r="C192" s="11" t="s">
        <v>221</v>
      </c>
      <c r="D192" s="1">
        <v>2</v>
      </c>
      <c r="E192" s="1">
        <v>916</v>
      </c>
      <c r="F192" s="1">
        <v>690</v>
      </c>
      <c r="G192" s="1">
        <v>196</v>
      </c>
      <c r="H192" s="1">
        <v>494</v>
      </c>
      <c r="I192" s="1">
        <v>0</v>
      </c>
      <c r="J192" s="1">
        <v>3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494</v>
      </c>
      <c r="S192" s="1">
        <v>0</v>
      </c>
      <c r="T192" s="1">
        <v>0</v>
      </c>
      <c r="U192" s="1">
        <v>494</v>
      </c>
      <c r="V192" s="1">
        <v>20</v>
      </c>
      <c r="W192" s="1">
        <v>6</v>
      </c>
      <c r="X192" s="1">
        <v>14</v>
      </c>
      <c r="Y192" s="1">
        <v>0</v>
      </c>
      <c r="Z192" s="1">
        <v>474</v>
      </c>
      <c r="AA192" s="2">
        <v>413</v>
      </c>
      <c r="AB192" s="3">
        <v>61</v>
      </c>
      <c r="AC192" s="1">
        <v>474</v>
      </c>
    </row>
    <row r="193" spans="1:29">
      <c r="A193" s="1" t="s">
        <v>219</v>
      </c>
      <c r="B193" s="1" t="str">
        <f>"142307"</f>
        <v>142307</v>
      </c>
      <c r="C193" s="11" t="s">
        <v>222</v>
      </c>
      <c r="D193" s="1">
        <v>3</v>
      </c>
      <c r="E193" s="1">
        <v>1176</v>
      </c>
      <c r="F193" s="1">
        <v>890</v>
      </c>
      <c r="G193" s="1">
        <v>388</v>
      </c>
      <c r="H193" s="1">
        <v>502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501</v>
      </c>
      <c r="S193" s="1">
        <v>0</v>
      </c>
      <c r="T193" s="1">
        <v>0</v>
      </c>
      <c r="U193" s="1">
        <v>501</v>
      </c>
      <c r="V193" s="1">
        <v>21</v>
      </c>
      <c r="W193" s="1">
        <v>3</v>
      </c>
      <c r="X193" s="1">
        <v>18</v>
      </c>
      <c r="Y193" s="1">
        <v>0</v>
      </c>
      <c r="Z193" s="1">
        <v>480</v>
      </c>
      <c r="AA193" s="2">
        <v>391</v>
      </c>
      <c r="AB193" s="3">
        <v>89</v>
      </c>
      <c r="AC193" s="1">
        <v>480</v>
      </c>
    </row>
    <row r="194" spans="1:29">
      <c r="A194" s="1" t="s">
        <v>219</v>
      </c>
      <c r="B194" s="1" t="str">
        <f>"142307"</f>
        <v>142307</v>
      </c>
      <c r="C194" s="11" t="s">
        <v>223</v>
      </c>
      <c r="D194" s="1">
        <v>4</v>
      </c>
      <c r="E194" s="1">
        <v>540</v>
      </c>
      <c r="F194" s="1">
        <v>411</v>
      </c>
      <c r="G194" s="1">
        <v>84</v>
      </c>
      <c r="H194" s="1">
        <v>327</v>
      </c>
      <c r="I194" s="1">
        <v>0</v>
      </c>
      <c r="J194" s="1">
        <v>2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327</v>
      </c>
      <c r="S194" s="1">
        <v>0</v>
      </c>
      <c r="T194" s="1">
        <v>0</v>
      </c>
      <c r="U194" s="1">
        <v>327</v>
      </c>
      <c r="V194" s="1">
        <v>8</v>
      </c>
      <c r="W194" s="1">
        <v>3</v>
      </c>
      <c r="X194" s="1">
        <v>5</v>
      </c>
      <c r="Y194" s="1">
        <v>0</v>
      </c>
      <c r="Z194" s="1">
        <v>319</v>
      </c>
      <c r="AA194" s="2">
        <v>254</v>
      </c>
      <c r="AB194" s="3">
        <v>65</v>
      </c>
      <c r="AC194" s="1">
        <v>319</v>
      </c>
    </row>
    <row r="195" spans="1:29">
      <c r="A195" s="1" t="s">
        <v>224</v>
      </c>
      <c r="B195" s="1" t="str">
        <f>"142308"</f>
        <v>142308</v>
      </c>
      <c r="C195" s="11" t="s">
        <v>225</v>
      </c>
      <c r="D195" s="1">
        <v>1</v>
      </c>
      <c r="E195" s="1">
        <v>1844</v>
      </c>
      <c r="F195" s="1">
        <v>1420</v>
      </c>
      <c r="G195" s="1">
        <v>495</v>
      </c>
      <c r="H195" s="1">
        <v>925</v>
      </c>
      <c r="I195" s="1">
        <v>6</v>
      </c>
      <c r="J195" s="1">
        <v>6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925</v>
      </c>
      <c r="S195" s="1">
        <v>0</v>
      </c>
      <c r="T195" s="1">
        <v>0</v>
      </c>
      <c r="U195" s="1">
        <v>925</v>
      </c>
      <c r="V195" s="1">
        <v>56</v>
      </c>
      <c r="W195" s="1">
        <v>32</v>
      </c>
      <c r="X195" s="1">
        <v>24</v>
      </c>
      <c r="Y195" s="1">
        <v>0</v>
      </c>
      <c r="Z195" s="1">
        <v>869</v>
      </c>
      <c r="AA195" s="2">
        <v>586</v>
      </c>
      <c r="AB195" s="3">
        <v>283</v>
      </c>
      <c r="AC195" s="1">
        <v>869</v>
      </c>
    </row>
    <row r="196" spans="1:29">
      <c r="A196" s="1" t="s">
        <v>224</v>
      </c>
      <c r="B196" s="1" t="str">
        <f>"142308"</f>
        <v>142308</v>
      </c>
      <c r="C196" s="11" t="s">
        <v>226</v>
      </c>
      <c r="D196" s="1">
        <v>2</v>
      </c>
      <c r="E196" s="1">
        <v>1610</v>
      </c>
      <c r="F196" s="1">
        <v>1220</v>
      </c>
      <c r="G196" s="1">
        <v>448</v>
      </c>
      <c r="H196" s="1">
        <v>772</v>
      </c>
      <c r="I196" s="1">
        <v>0</v>
      </c>
      <c r="J196" s="1">
        <v>8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772</v>
      </c>
      <c r="S196" s="1">
        <v>0</v>
      </c>
      <c r="T196" s="1">
        <v>0</v>
      </c>
      <c r="U196" s="1">
        <v>772</v>
      </c>
      <c r="V196" s="1">
        <v>54</v>
      </c>
      <c r="W196" s="1">
        <v>19</v>
      </c>
      <c r="X196" s="1">
        <v>35</v>
      </c>
      <c r="Y196" s="1">
        <v>0</v>
      </c>
      <c r="Z196" s="1">
        <v>718</v>
      </c>
      <c r="AA196" s="2">
        <v>543</v>
      </c>
      <c r="AB196" s="3">
        <v>175</v>
      </c>
      <c r="AC196" s="1">
        <v>718</v>
      </c>
    </row>
    <row r="197" spans="1:29">
      <c r="A197" s="1" t="s">
        <v>224</v>
      </c>
      <c r="B197" s="1" t="str">
        <f>"142308"</f>
        <v>142308</v>
      </c>
      <c r="C197" s="11" t="s">
        <v>227</v>
      </c>
      <c r="D197" s="1">
        <v>3</v>
      </c>
      <c r="E197" s="1">
        <v>558</v>
      </c>
      <c r="F197" s="1">
        <v>430</v>
      </c>
      <c r="G197" s="1">
        <v>209</v>
      </c>
      <c r="H197" s="1">
        <v>221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221</v>
      </c>
      <c r="S197" s="1">
        <v>0</v>
      </c>
      <c r="T197" s="1">
        <v>0</v>
      </c>
      <c r="U197" s="1">
        <v>221</v>
      </c>
      <c r="V197" s="1">
        <v>9</v>
      </c>
      <c r="W197" s="1">
        <v>0</v>
      </c>
      <c r="X197" s="1">
        <v>9</v>
      </c>
      <c r="Y197" s="1">
        <v>0</v>
      </c>
      <c r="Z197" s="1">
        <v>212</v>
      </c>
      <c r="AA197" s="2">
        <v>157</v>
      </c>
      <c r="AB197" s="3">
        <v>55</v>
      </c>
      <c r="AC197" s="1">
        <v>212</v>
      </c>
    </row>
    <row r="198" spans="1:29">
      <c r="A198" s="14" t="s">
        <v>224</v>
      </c>
      <c r="B198" s="14" t="str">
        <f>"142308"</f>
        <v>142308</v>
      </c>
      <c r="C198" s="15" t="s">
        <v>228</v>
      </c>
      <c r="D198" s="14">
        <v>4</v>
      </c>
      <c r="E198" s="1">
        <v>398</v>
      </c>
      <c r="F198" s="1">
        <v>310</v>
      </c>
      <c r="G198" s="1">
        <v>162</v>
      </c>
      <c r="H198" s="1">
        <v>148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148</v>
      </c>
      <c r="S198" s="1">
        <v>0</v>
      </c>
      <c r="T198" s="1">
        <v>0</v>
      </c>
      <c r="U198" s="1">
        <v>148</v>
      </c>
      <c r="V198" s="1">
        <v>7</v>
      </c>
      <c r="W198" s="1">
        <v>1</v>
      </c>
      <c r="X198" s="1">
        <v>6</v>
      </c>
      <c r="Y198" s="1">
        <v>0</v>
      </c>
      <c r="Z198" s="1">
        <v>141</v>
      </c>
      <c r="AA198" s="2">
        <v>90</v>
      </c>
      <c r="AB198" s="3">
        <v>51</v>
      </c>
      <c r="AC198" s="1">
        <v>141</v>
      </c>
    </row>
    <row r="199" spans="1:29" ht="15">
      <c r="A199" s="4"/>
      <c r="B199" s="5"/>
      <c r="C199" s="16" t="s">
        <v>253</v>
      </c>
      <c r="D199" s="6"/>
      <c r="E199" s="6">
        <f>SUM(E2:E198)</f>
        <v>193005</v>
      </c>
      <c r="F199" s="7">
        <f t="shared" ref="F199:AC199" si="13">SUM(F2:F198)</f>
        <v>147237</v>
      </c>
      <c r="G199" s="7">
        <f t="shared" si="13"/>
        <v>53710</v>
      </c>
      <c r="H199" s="7">
        <f t="shared" si="13"/>
        <v>93529</v>
      </c>
      <c r="I199" s="7">
        <f t="shared" si="13"/>
        <v>112</v>
      </c>
      <c r="J199" s="7">
        <f t="shared" si="13"/>
        <v>657</v>
      </c>
      <c r="K199" s="7">
        <f t="shared" si="13"/>
        <v>27</v>
      </c>
      <c r="L199" s="7">
        <f t="shared" si="13"/>
        <v>27</v>
      </c>
      <c r="M199" s="7">
        <f t="shared" si="13"/>
        <v>0</v>
      </c>
      <c r="N199" s="7">
        <f t="shared" si="13"/>
        <v>0</v>
      </c>
      <c r="O199" s="7">
        <f t="shared" si="13"/>
        <v>0</v>
      </c>
      <c r="P199" s="7">
        <f t="shared" si="13"/>
        <v>0</v>
      </c>
      <c r="Q199" s="7">
        <f t="shared" si="13"/>
        <v>27</v>
      </c>
      <c r="R199" s="7">
        <f t="shared" si="13"/>
        <v>93544</v>
      </c>
      <c r="S199" s="7">
        <f t="shared" si="13"/>
        <v>27</v>
      </c>
      <c r="T199" s="7">
        <f t="shared" si="13"/>
        <v>1</v>
      </c>
      <c r="U199" s="7">
        <f t="shared" si="13"/>
        <v>93543</v>
      </c>
      <c r="V199" s="7">
        <f t="shared" si="13"/>
        <v>5100</v>
      </c>
      <c r="W199" s="7">
        <f t="shared" si="13"/>
        <v>1584</v>
      </c>
      <c r="X199" s="7">
        <f t="shared" si="13"/>
        <v>3332</v>
      </c>
      <c r="Y199" s="7">
        <f t="shared" si="13"/>
        <v>0</v>
      </c>
      <c r="Z199" s="7">
        <f t="shared" si="13"/>
        <v>88443</v>
      </c>
      <c r="AA199" s="7">
        <f t="shared" si="13"/>
        <v>54489</v>
      </c>
      <c r="AB199" s="7">
        <f t="shared" si="13"/>
        <v>33954</v>
      </c>
      <c r="AC199" s="7">
        <f t="shared" si="13"/>
        <v>88443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 Senat 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Anita</cp:lastModifiedBy>
  <cp:lastPrinted>2015-10-26T08:46:06Z</cp:lastPrinted>
  <dcterms:created xsi:type="dcterms:W3CDTF">2015-10-26T07:55:51Z</dcterms:created>
  <dcterms:modified xsi:type="dcterms:W3CDTF">2015-10-26T16:46:28Z</dcterms:modified>
</cp:coreProperties>
</file>